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TRINH KHANH HOA\1.Bia-NGK\3.Thuc hien\Khao sat\"/>
    </mc:Choice>
  </mc:AlternateContent>
  <xr:revisionPtr revIDLastSave="0" documentId="13_ncr:1_{4A869C38-5C65-43FF-A6A8-3EE5B7E636AC}" xr6:coauthVersionLast="46" xr6:coauthVersionMax="47" xr10:uidLastSave="{00000000-0000-0000-0000-000000000000}"/>
  <bookViews>
    <workbookView xWindow="-120" yWindow="-120" windowWidth="29040" windowHeight="15840" firstSheet="3" activeTab="3" xr2:uid="{2F847D58-8093-4D4D-A3F0-E789318A523A}"/>
  </bookViews>
  <sheets>
    <sheet name="Thoi gian" sheetId="5" state="hidden" r:id="rId1"/>
    <sheet name="Full danh sach" sheetId="3" state="hidden" r:id="rId2"/>
    <sheet name="Tinh, thanh pho" sheetId="4" state="hidden" r:id="rId3"/>
    <sheet name="Danh sach - CS san xuat" sheetId="14" r:id="rId4"/>
  </sheets>
  <definedNames>
    <definedName name="_xlnm._FilterDatabase" localSheetId="1" hidden="1">'Full danh sach'!$A$3:$AF$3</definedName>
    <definedName name="_xlnm.Print_Area" localSheetId="3">'Danh sach - CS san xuat'!$A$1:$S$40</definedName>
    <definedName name="_xlnm.Print_Titles" localSheetId="1">'Full danh sach'!$3:$3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 i="3" l="1"/>
  <c r="C2" i="5" l="1"/>
  <c r="D2" i="5" s="1"/>
  <c r="E2" i="5" s="1"/>
  <c r="F2" i="5" s="1"/>
  <c r="G2" i="5" s="1"/>
  <c r="H2" i="5" s="1"/>
  <c r="I2" i="5" s="1"/>
  <c r="J2" i="5" s="1"/>
  <c r="K2" i="5" s="1"/>
  <c r="L2" i="5" s="1"/>
  <c r="D1" i="5"/>
  <c r="E1" i="5" s="1"/>
  <c r="F1" i="5" s="1"/>
  <c r="G1" i="5" s="1"/>
  <c r="H1" i="5" s="1"/>
  <c r="I1" i="5" s="1"/>
  <c r="J1" i="5" s="1"/>
  <c r="K1" i="5" s="1"/>
  <c r="L1" i="5" s="1"/>
  <c r="AE3" i="3"/>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4" i="3"/>
  <c r="K155" i="3"/>
  <c r="K94" i="3"/>
  <c r="K61" i="3"/>
  <c r="K39" i="3"/>
  <c r="AA8" i="3"/>
  <c r="Z8" i="3"/>
  <c r="A10" i="14" l="1"/>
  <c r="M10" i="14" s="1"/>
  <c r="AF3" i="3"/>
  <c r="B10" i="14" l="1"/>
  <c r="G10" i="14"/>
  <c r="P10" i="14"/>
  <c r="A11" i="14"/>
  <c r="M11" i="14" l="1"/>
  <c r="P11" i="14"/>
  <c r="B11" i="14"/>
  <c r="G11" i="14"/>
  <c r="A12" i="14"/>
  <c r="G12" i="14" l="1"/>
  <c r="P12" i="14"/>
  <c r="B12" i="14"/>
  <c r="M12" i="14"/>
  <c r="A13" i="14"/>
  <c r="B13" i="14" l="1"/>
  <c r="G13" i="14"/>
  <c r="M13" i="14"/>
  <c r="P13" i="14"/>
  <c r="A14" i="14"/>
  <c r="G14" i="14" l="1"/>
  <c r="M14" i="14"/>
  <c r="P14" i="14"/>
  <c r="B14" i="14"/>
  <c r="A15" i="14"/>
  <c r="M15" i="14" l="1"/>
  <c r="B15" i="14"/>
  <c r="G15" i="14"/>
  <c r="P15" i="14"/>
  <c r="A16" i="14"/>
  <c r="M16" i="14" l="1"/>
  <c r="P16" i="14"/>
  <c r="B16" i="14"/>
  <c r="G16" i="14"/>
  <c r="A17" i="14"/>
  <c r="B17" i="14" l="1"/>
  <c r="M17" i="14"/>
  <c r="P17" i="14"/>
  <c r="G17" i="14"/>
  <c r="A18" i="14"/>
  <c r="P18" i="14" l="1"/>
  <c r="B18" i="14"/>
  <c r="G18" i="14"/>
  <c r="M18" i="14"/>
  <c r="A19" i="14"/>
  <c r="B19" i="14" l="1"/>
  <c r="G19" i="14"/>
  <c r="M19" i="14"/>
  <c r="P19" i="14"/>
  <c r="A20" i="14"/>
  <c r="G20" i="14" l="1"/>
  <c r="P20" i="14"/>
  <c r="B20" i="14"/>
  <c r="M20" i="14"/>
  <c r="A21" i="14"/>
  <c r="G21" i="14" l="1"/>
  <c r="M21" i="14"/>
  <c r="P21" i="14"/>
  <c r="B21" i="14"/>
  <c r="A22" i="14"/>
  <c r="G22" i="14" l="1"/>
  <c r="M22" i="14"/>
  <c r="P22" i="14"/>
  <c r="B22" i="14"/>
  <c r="A23" i="14"/>
  <c r="M23" i="14" l="1"/>
  <c r="B23" i="14"/>
  <c r="G23" i="14"/>
  <c r="P23" i="14"/>
  <c r="A24" i="14"/>
  <c r="P24" i="14" l="1"/>
  <c r="B24" i="14"/>
  <c r="G24" i="14"/>
  <c r="M24" i="14"/>
  <c r="A25" i="14"/>
  <c r="B25" i="14" l="1"/>
  <c r="M25" i="14"/>
  <c r="P25" i="14"/>
  <c r="G25" i="14"/>
  <c r="A26" i="14"/>
  <c r="P26" i="14" l="1"/>
  <c r="G26" i="14"/>
  <c r="M26" i="14"/>
  <c r="B26" i="14"/>
  <c r="A27" i="14"/>
  <c r="B27" i="14" l="1"/>
  <c r="G27" i="14"/>
  <c r="M27" i="14"/>
  <c r="P27" i="14"/>
  <c r="A28" i="14"/>
  <c r="G28" i="14" l="1"/>
  <c r="P28" i="14"/>
  <c r="B28" i="14"/>
  <c r="M28" i="14"/>
  <c r="A29" i="14"/>
  <c r="M29" i="14" l="1"/>
  <c r="P29" i="14"/>
  <c r="B29" i="14"/>
  <c r="G29" i="14"/>
  <c r="A30" i="14"/>
  <c r="G30" i="14" l="1"/>
  <c r="M30" i="14"/>
  <c r="P30" i="14"/>
  <c r="B30" i="14"/>
  <c r="A31" i="14"/>
  <c r="M31" i="14" l="1"/>
  <c r="B31" i="14"/>
  <c r="G31" i="14"/>
  <c r="P31" i="14"/>
  <c r="A32" i="14"/>
  <c r="P32" i="14" l="1"/>
  <c r="B32" i="14"/>
  <c r="G32" i="14"/>
  <c r="M32" i="14"/>
  <c r="A33" i="14"/>
  <c r="B33" i="14" l="1"/>
  <c r="M33" i="14"/>
  <c r="P33" i="14"/>
  <c r="G33" i="14"/>
  <c r="A34" i="14"/>
  <c r="A35" i="14" s="1"/>
  <c r="P35" i="14" l="1"/>
  <c r="M35" i="14"/>
  <c r="G35" i="14"/>
  <c r="B35" i="14"/>
  <c r="A36" i="14"/>
  <c r="P34" i="14"/>
  <c r="G34" i="14"/>
  <c r="M34" i="14"/>
  <c r="B34" i="14"/>
  <c r="B36" i="14" l="1"/>
  <c r="P36" i="14"/>
  <c r="G36" i="14"/>
  <c r="M36" i="14"/>
  <c r="A37" i="14"/>
  <c r="G37" i="14" l="1"/>
  <c r="B37" i="14"/>
  <c r="M37" i="14"/>
  <c r="P37" i="14"/>
  <c r="A38" i="14"/>
  <c r="A39" i="14" l="1"/>
  <c r="M38" i="14"/>
  <c r="G38" i="14"/>
  <c r="B38" i="14"/>
  <c r="P38" i="14"/>
  <c r="P39" i="14" l="1"/>
  <c r="M39" i="14"/>
  <c r="B39" i="14"/>
  <c r="G39" i="14"/>
</calcChain>
</file>

<file path=xl/sharedStrings.xml><?xml version="1.0" encoding="utf-8"?>
<sst xmlns="http://schemas.openxmlformats.org/spreadsheetml/2006/main" count="2109" uniqueCount="1096">
  <si>
    <t>Đồ uống không cồn</t>
  </si>
  <si>
    <t>Sản phẩm</t>
  </si>
  <si>
    <t>Email</t>
  </si>
  <si>
    <t>Sản xuất đồ uống không cồn</t>
  </si>
  <si>
    <t>Danh sách các đơn vị khảo sát</t>
  </si>
  <si>
    <t>TT</t>
  </si>
  <si>
    <t>MST</t>
  </si>
  <si>
    <t>Tên doanh nghiệp</t>
  </si>
  <si>
    <t>Công ty mẹ</t>
  </si>
  <si>
    <t>Doanh nghiệp lớn</t>
  </si>
  <si>
    <t>Sở hữu</t>
  </si>
  <si>
    <t>Bia</t>
  </si>
  <si>
    <t>NGK</t>
  </si>
  <si>
    <t>Nước ngọt</t>
  </si>
  <si>
    <t xml:space="preserve">Nước uống </t>
  </si>
  <si>
    <t>Sữa</t>
  </si>
  <si>
    <t>Trà dạng nước/Trà thảo mộc</t>
  </si>
  <si>
    <t>Cà phê nước</t>
  </si>
  <si>
    <t>Nước trái cây</t>
  </si>
  <si>
    <t>Khác</t>
  </si>
  <si>
    <t>Địa chỉ</t>
  </si>
  <si>
    <t>Tỉnh/TP</t>
  </si>
  <si>
    <t>SĐT</t>
  </si>
  <si>
    <t>Website</t>
  </si>
  <si>
    <t>Cơ sở tiêu thụ NL trọng điểm 2019</t>
  </si>
  <si>
    <t>Cơ sở tiêu thụ NL trọng điểm 2020</t>
  </si>
  <si>
    <t>MST: 0300831132-014</t>
  </si>
  <si>
    <t>Công ty TNHH Nhà Máy Bia Heineken Việt Nam - Chi nhánh tại Bà Rịa - Vũng Tàu</t>
  </si>
  <si>
    <t>Công ty TNHH Nhà máy bia Heineken Việt Nam</t>
  </si>
  <si>
    <t>x</t>
  </si>
  <si>
    <t>Liên doanh</t>
  </si>
  <si>
    <t>Khu Công Nghiệp Mỹ Xuân A, Xã Mỹ Xuân, Huyện Tân Thành, Bà Rịa - Vũng Tàu</t>
  </si>
  <si>
    <t>Bà Rịa - Vũng Tàu</t>
  </si>
  <si>
    <t>0254.3890.892/0254.3899.230</t>
  </si>
  <si>
    <t/>
  </si>
  <si>
    <t>MST: 2400299564</t>
  </si>
  <si>
    <t>Công ty TNHH Bia Vinaken</t>
  </si>
  <si>
    <t>Tư nhân</t>
  </si>
  <si>
    <t>Cụm công nghiệp Trung Đồng - Đức Thắng - Hiệp Hoà - Bắc Giang</t>
  </si>
  <si>
    <t>Bắc Giang</t>
  </si>
  <si>
    <t>0204.3872.689/0204.3873.948</t>
  </si>
  <si>
    <t>vinakenbeer@vnn.vn</t>
  </si>
  <si>
    <t>http://www.vinaken.com.vn/</t>
  </si>
  <si>
    <t>MST: 2400109781</t>
  </si>
  <si>
    <t>Công ty CP HABADA</t>
  </si>
  <si>
    <t>80 Lý Thái Tổ, P.Trần Phú, TP.Bắc Giang, Bắc Giang</t>
  </si>
  <si>
    <t>0204.3856.779</t>
  </si>
  <si>
    <t>Bia hơi, bia chai</t>
  </si>
  <si>
    <t>MST: 1900333973</t>
  </si>
  <si>
    <t>Công ty CP Bia Sài Gòn - Bạc Liêu</t>
  </si>
  <si>
    <t>Tổng Công ty CP Bia - Rượu - Nước giải khát Sài Gòn</t>
  </si>
  <si>
    <t>Cổ phần</t>
  </si>
  <si>
    <t>Lô B5, KCN Trà Kha, P.8, TP. Bạc Liêu, Bạc Liêu</t>
  </si>
  <si>
    <t>Bạc Liêu</t>
  </si>
  <si>
    <t>0291.3780.781</t>
  </si>
  <si>
    <t>saigonbaclieubeer@gmail.com</t>
  </si>
  <si>
    <t>http://biasaigonbaclieu.com/</t>
  </si>
  <si>
    <t>Bia chai, bia lon</t>
  </si>
  <si>
    <t>MST: 0300816663-007</t>
  </si>
  <si>
    <t>Chi nhánh Công ty TNHH Nước giải khát Suntory Pepsico Việt Nam tại tỉnh Bắc Ninh</t>
  </si>
  <si>
    <t>Công ty TNHH Nước giải khát Suntory Pepsico Việt Nam</t>
  </si>
  <si>
    <t>Số 88, đường Hữu Nghị, KCN VSIP Bắc Ninh, P. Phù Chẩn, TP. Từ Sơn, Bắc Ninh</t>
  </si>
  <si>
    <t>Bắc Ninh</t>
  </si>
  <si>
    <t>0222.3765.418</t>
  </si>
  <si>
    <t>MST: 2300296351</t>
  </si>
  <si>
    <t>Công ty CP Bia Và Nước Giải Khát Việt Hà</t>
  </si>
  <si>
    <t>Công ty CP Kinh doanh và Đầu tư Việt Hà</t>
  </si>
  <si>
    <t>KCN Tiên Sơn, Xã Hoàn Sơn, Huyện Tiên Du, Bắc Ninh</t>
  </si>
  <si>
    <t>0222.3737.068/0903.407.356</t>
  </si>
  <si>
    <t>info@vhb.com.vn/info@viethabeer.vn</t>
  </si>
  <si>
    <t>http://www.biavietha.vn/</t>
  </si>
  <si>
    <t>MST: 2300857014</t>
  </si>
  <si>
    <t>Công ty CP Bia và nước giải khát Hòa Bình</t>
  </si>
  <si>
    <t>Số 1, Đường TS3, KCN Tiên Sơn, Hoàn Sơn, Tiên Du, Bắc Ninh</t>
  </si>
  <si>
    <t>0222.3714.054/0222.3714.054</t>
  </si>
  <si>
    <t>contact.hbb@hoabinhgroup.com.vn</t>
  </si>
  <si>
    <t>http://hbb.vn/</t>
  </si>
  <si>
    <t>Bia, nước tăng lực, nước uống đóng chai</t>
  </si>
  <si>
    <t>MST: 1301026370</t>
  </si>
  <si>
    <t>Công ty CP Bia Sài Gòn - Bến Tre</t>
  </si>
  <si>
    <t>Ấp Phước Hậu, An Phước, Châu Thành, Bến Tre</t>
  </si>
  <si>
    <t>Bến Tre</t>
  </si>
  <si>
    <t>0908.611.874</t>
  </si>
  <si>
    <t>MST: 4100739909-003</t>
  </si>
  <si>
    <t>Chi nhánh Công ty CP Bia Sài Gòn - Miền Trung tại Quy Nhơn</t>
  </si>
  <si>
    <t>Công ty CP Bia Sài Gòn Miền Trung</t>
  </si>
  <si>
    <t>Khu công nghiệp Phú Tài, Khu vực 5, P.Trần Quang Diệu, TP. Quy Nhơn, Bình Định</t>
  </si>
  <si>
    <t>Bình Định</t>
  </si>
  <si>
    <t>0256.3841.496</t>
  </si>
  <si>
    <t>MST: 4100587491</t>
  </si>
  <si>
    <t>Công ty CP Nước Khoáng Quy Nhơn</t>
  </si>
  <si>
    <t>249 Bạch Đằng, Phường Trần Hưng Đạo, Thành phố Quy Nhơn, Tỉnh Bình Định</t>
  </si>
  <si>
    <t>0256.3816.584/0256.3822.025</t>
  </si>
  <si>
    <t>chanhthang@chanhthang.com</t>
  </si>
  <si>
    <t>https://www.chanhthang.com/</t>
  </si>
  <si>
    <t>Nước khoáng, cola, nước cam, xá xị,…</t>
  </si>
  <si>
    <t>MST: 0304116373-001</t>
  </si>
  <si>
    <t>Chi nhánh Công ty CP Tập đoàn Bia Sài Gòn Bình Tây - Nhà máy Bia Sài Gòn - Bình Dương</t>
  </si>
  <si>
    <t>Công ty CP Tập đoàn Bia Sài Gòn Bình Tây</t>
  </si>
  <si>
    <t>Lô B2/ 47-48-49-50-51 KCN Tân Đông Hiệp B, Xã Tân Đông Hiệp, TP. Dĩ An, Bình Dương</t>
  </si>
  <si>
    <t>Bình Dương</t>
  </si>
  <si>
    <t>0274.6534.981</t>
  </si>
  <si>
    <t>MST: 3700549827</t>
  </si>
  <si>
    <t>Công ty TNHH URC Việt Nam</t>
  </si>
  <si>
    <t>Số 42 VSIP Đại lộ Tự Do, Khu công nghiệp Việt Nam-Singapore, P.An Phú, TP. Thuận An, Bình Dương</t>
  </si>
  <si>
    <t>0274.3767.010</t>
  </si>
  <si>
    <t>info@urcvn.com</t>
  </si>
  <si>
    <t>https://urc.com.vn/</t>
  </si>
  <si>
    <t>Trà C2, nước tăng lực</t>
  </si>
  <si>
    <t>MST: 0301387752-001</t>
  </si>
  <si>
    <t>CHI NHÁNH CÔNG TY TNHH TM &amp; DV TÂN HIỆP PHÁT - NHÀ MÁY BIA VÀ NƯỚC GIẢI KHÁT N01</t>
  </si>
  <si>
    <t>Tập Đoàn NGK Tân Hiệp Phát (Công ty TNHH Thương mại - Dịch vụ Tân Hiệp Phát)</t>
  </si>
  <si>
    <t>219 Đại Lộ Bình Dương, Tx Thuận An, Bình Dương</t>
  </si>
  <si>
    <t>0898.760.066</t>
  </si>
  <si>
    <t> info@thp.com.vn</t>
  </si>
  <si>
    <t>https://www.thp.com.vn/</t>
  </si>
  <si>
    <t>Nước tăng lực, trà thanh nhiệt, nước đóng chai, sữa đậu nành, trà sữa</t>
  </si>
  <si>
    <t>MST: 3702023469</t>
  </si>
  <si>
    <t>Công ty TNHH Tribeco Bình Dương</t>
  </si>
  <si>
    <t>Nước ngoài</t>
  </si>
  <si>
    <t>Số 8, Đường Số 11, KCN Việt Nam - Singapore, Phường Bình Hòa, Tx Thuận An, Tỉnh Bình Dương</t>
  </si>
  <si>
    <t>0274.3768.780/0274.3769.884</t>
  </si>
  <si>
    <t>chamsockhachhang@tribeco.com.vn</t>
  </si>
  <si>
    <t>MST: 3700895030</t>
  </si>
  <si>
    <t>Nhà máy NGK Kirin Việt Nam</t>
  </si>
  <si>
    <t>Công Ty Cổ Phần Thực Phẩm Quốc Tế</t>
  </si>
  <si>
    <t>Lô D-3A-CN KCN Mỹ Phước 2, Phường Mỹ Phước, TX Bến Cát, Bình Dương, Việt Nam </t>
  </si>
  <si>
    <t>0274.3556.383</t>
  </si>
  <si>
    <t>contact@wonderfarmonline.com</t>
  </si>
  <si>
    <t>https://www.wonderfarmonline.com/</t>
  </si>
  <si>
    <t>Trà bí đao, cà phê đóng chai</t>
  </si>
  <si>
    <t>MST: 3700236687</t>
  </si>
  <si>
    <t>Công ty TNHH Red Bull</t>
  </si>
  <si>
    <t>Xa lộ Hà Nội, P.Bình Thắng, TP. Dĩ An, Bình Dương</t>
  </si>
  <si>
    <t>0274.3749.164</t>
  </si>
  <si>
    <t>center@redbullvietnam.com</t>
  </si>
  <si>
    <t>https://redbullvietnam.com/</t>
  </si>
  <si>
    <t>Nước tăng lực</t>
  </si>
  <si>
    <t>MST: 3702070437</t>
  </si>
  <si>
    <t>Công ty TNHH Bia Anheuser - Busch Inbev Việt Nam</t>
  </si>
  <si>
    <t>Số 2 Vsip II-A đường số 28, khu công nghiệp Việt Nam - Singapore II-A, P.Vĩnh Tân, Thị xã Tân Uyên, Bình Dương</t>
  </si>
  <si>
    <t>0274.6259.229</t>
  </si>
  <si>
    <t>https://www.ab-inbev.com/</t>
  </si>
  <si>
    <t>MST: 3700574950</t>
  </si>
  <si>
    <t>Công ty TNHH Thực phẩm &amp; Nước giải khát Rita</t>
  </si>
  <si>
    <t>Số 8, Đại lộ Thống Nhất, Khu công nghiệp Sóng Thần 2, P.Dĩ An, TP. Dĩ An, Bình Dương</t>
  </si>
  <si>
    <t>0274.3784.788</t>
  </si>
  <si>
    <t>jully@rita.com.vn</t>
  </si>
  <si>
    <t>https://ritajuice.vn/</t>
  </si>
  <si>
    <t>Nước tăng lực, cà phê đóng lon, …</t>
  </si>
  <si>
    <t>MST: 0300588569-015</t>
  </si>
  <si>
    <t>Chi nhánh Công ty CP Sữa Việt Nam-Nhà máy nước giải khát Việt Nam</t>
  </si>
  <si>
    <t>Lô A (A_9_CN và A_2_CN), Đường NA7, KCN Mỹ Phước 2, thị xã Bến Cát, Bình Dương</t>
  </si>
  <si>
    <t>0274.3556.839/0274.3556.890</t>
  </si>
  <si>
    <t>MST: 3702694114</t>
  </si>
  <si>
    <t>Công ty TNHH Seven Colors</t>
  </si>
  <si>
    <t>Số 226/2, An Phú 17, Khu phố 1B - P.An Phú - TP. Thuận An - Bình Dương</t>
  </si>
  <si>
    <t>1900.633.529</t>
  </si>
  <si>
    <t>info@7colors.com.vn</t>
  </si>
  <si>
    <t>Bia, nước có ga, nước tăng lực</t>
  </si>
  <si>
    <t>MST: 3700237835</t>
  </si>
  <si>
    <t>Công ty TNHH CKL</t>
  </si>
  <si>
    <t>Lô CN5, Đường số 1, Khu công nghiệp Sóng Thần 3, P. Phú Tân, Thành phố Thủ Dầu Một, Bình Dương</t>
  </si>
  <si>
    <t>0274.3790.333/0274.3742.178</t>
  </si>
  <si>
    <t>MST: 3701648066</t>
  </si>
  <si>
    <t>Công ty TNHH Datafa</t>
  </si>
  <si>
    <t>28/23 Kp Bình Đường 1, Phường An Bình, Thị xã Dĩ An, Tỉnh Bình Dương</t>
  </si>
  <si>
    <t>0274.3794.999</t>
  </si>
  <si>
    <t>online@datafa.com</t>
  </si>
  <si>
    <t>https://datafashop.com/</t>
  </si>
  <si>
    <t>Nước tăng lực, nước yến, trà bí đao, nước nha đam</t>
  </si>
  <si>
    <t>MST: 3700852100</t>
  </si>
  <si>
    <t xml:space="preserve">Công ty TNHH Nihon Canpack </t>
  </si>
  <si>
    <t>Lô F5- CN, KCN Mỹ Phước 2, Phường Mỹ Phước, Thị xã Bến Cát, Tỉnh Bình Dương</t>
  </si>
  <si>
    <t>0274.3556.228</t>
  </si>
  <si>
    <t>enquiry@ncpvn.com</t>
  </si>
  <si>
    <t>https://ncpvn.com/</t>
  </si>
  <si>
    <t>Sản xuất NGK đóng hộp, chủ yếu gia công và ko có thương hiệu riêng</t>
  </si>
  <si>
    <t>MST: 3701616466</t>
  </si>
  <si>
    <t>Công ty TNHH AJE Viet Nam</t>
  </si>
  <si>
    <t>Số 12, Đường 10, KCN VSIP 1, Tx Thuận An, Tỉnh Bình Dương</t>
  </si>
  <si>
    <t>0274.3723.000/0274.3723.009</t>
  </si>
  <si>
    <t>https://www.ajegroup.com/</t>
  </si>
  <si>
    <t>Nước tinh khiết, nước quả, trà</t>
  </si>
  <si>
    <t>MST:  3702887204</t>
  </si>
  <si>
    <t xml:space="preserve">Công ty TNHH Sản Xuất Thương Mại Best Natural
</t>
  </si>
  <si>
    <t xml:space="preserve">Số 15 Đường ĐX 084, Tổ 4, Khu phố 1, Phường Định Hòa, Thành phố Thủ Dầu Một, Bình Dương
</t>
  </si>
  <si>
    <t>0984.706.447</t>
  </si>
  <si>
    <t>info@bena.net.vn</t>
  </si>
  <si>
    <t>www.bena.net.vn</t>
  </si>
  <si>
    <t>Nước trái cây đóng lon</t>
  </si>
  <si>
    <t>MST: 3700736520</t>
  </si>
  <si>
    <t>Công ty TNHH Sản xuất Bia SAB</t>
  </si>
  <si>
    <t>Lô A, KCN Mỹ Phước 2, P. Mỹ Phước, TX.Bến Cát, Bình Dương,</t>
  </si>
  <si>
    <t>0274.6259.089/0274.3553.004</t>
  </si>
  <si>
    <t>MST: 3700716852</t>
  </si>
  <si>
    <t>Công ty CP Thắng Lợi Bình Dương</t>
  </si>
  <si>
    <t>Đường số 28, Khu tái định cư Định Hòa, P.Hoà Phú, TP.Thủ Dầu Một, Bình Dương</t>
  </si>
  <si>
    <t>0274.3822.551</t>
  </si>
  <si>
    <t>MST: 3700224674</t>
  </si>
  <si>
    <t>Công ty CP Thực phẩm &amp; Nước giải khát A&amp;B</t>
  </si>
  <si>
    <t>Thửa 579, tờ bản đồ 12.4, Khu phố Hòa Lân, Phường Thuận Giao, Thành phố Thuận An, Bình Dương</t>
  </si>
  <si>
    <t>0274.3826.168</t>
  </si>
  <si>
    <t>MST: 1800641942</t>
  </si>
  <si>
    <t>Công ty CP Bia - Nước giải khát Sài Gòn - Tây Đô</t>
  </si>
  <si>
    <t>Lô 22, KCN Trà Nóc 1, P. Trà Nóc, Q. Bình Thủy, TP. Cần Thơ</t>
  </si>
  <si>
    <t>Cần Thơ</t>
  </si>
  <si>
    <t>0292.3842.538</t>
  </si>
  <si>
    <t>info@sgtd.com.vn</t>
  </si>
  <si>
    <t>http://sgtd.com.vn/</t>
  </si>
  <si>
    <t>MST: 1800586579</t>
  </si>
  <si>
    <t xml:space="preserve">Công ty CP Bia Sài Gòn - Miền Tây </t>
  </si>
  <si>
    <t>KCN Trà Nóc , P.Trà Nóc, Q.Bình Thuỷ, TP. Cần Thơ</t>
  </si>
  <si>
    <t>0292.3843.333</t>
  </si>
  <si>
    <t>phcwsb@gmail.com</t>
  </si>
  <si>
    <t>http://www.wsb-sabeco.com.vn/</t>
  </si>
  <si>
    <t>MST: 0300816663-006</t>
  </si>
  <si>
    <t>Chi nhánh TNHH Nước giải khát Suntory Pepsico Việt Nam tại Cần Thơ</t>
  </si>
  <si>
    <t>Lô2.19B, 2.19D, 2.19D1 KCN Trà Nóc 2, P.Phước Thới, Q.Ô Môn, Tp. Cần Thơ</t>
  </si>
  <si>
    <t>0292.3744.761</t>
  </si>
  <si>
    <t>MST: 1800156985</t>
  </si>
  <si>
    <t>Công ty CP Bia Nước giải khát Cần Thơ</t>
  </si>
  <si>
    <t>152 đường 30/4, P.Hương Lợi, Q.Ninh Kiều, Cần Thơ</t>
  </si>
  <si>
    <t>0292.3838.477</t>
  </si>
  <si>
    <t>Cabeco586@cabeco.vn</t>
  </si>
  <si>
    <t>https://www.cabeco.vn/</t>
  </si>
  <si>
    <t xml:space="preserve">Nước giải khát </t>
  </si>
  <si>
    <t>MST:1801425729</t>
  </si>
  <si>
    <t>Công ty TNHH MTV Chế biến thực phẩm xuất nhập khẩu Phong Dinh</t>
  </si>
  <si>
    <t>108, đường 3/2, P.Xuân Khánh, Q.Ninh Kiều, TP. Cần Thơ</t>
  </si>
  <si>
    <t>0292.3835.398</t>
  </si>
  <si>
    <t>MST: 4800152390</t>
  </si>
  <si>
    <t>Công ty CP Bia Cao Bằng</t>
  </si>
  <si>
    <t>Xóm Nà Kéo, Phường Duyệt Trung, Thành phố Cao Bằng, Cao Bằng</t>
  </si>
  <si>
    <t>Cao Bằng</t>
  </si>
  <si>
    <t>0206.3852.276</t>
  </si>
  <si>
    <t>MST: 0300792451-005</t>
  </si>
  <si>
    <t>Chi nhánh Công ty TNHH NGK Coca-Cola Việt Nam tại TP. Đà Nẵng</t>
  </si>
  <si>
    <t>Công ty TNHH Nước giải khát Coca Cola Việt Nam</t>
  </si>
  <si>
    <t>P.Hòa Minh, Liên Chiểu, Đà Nẵng</t>
  </si>
  <si>
    <t>Đà Nẵng</t>
  </si>
  <si>
    <t>0236.3730.000</t>
  </si>
  <si>
    <t>MST: 0400100217</t>
  </si>
  <si>
    <t>Công ty TNHH Nhà máy Bia Heineken Việt Nam - Đà Nẵng</t>
  </si>
  <si>
    <t>Đường số 6&amp;2, KCN Khánh Hòa, Hòa Khánh Bắc, Liên Chiểu, Đà Nẵng</t>
  </si>
  <si>
    <t>0236.3842.632</t>
  </si>
  <si>
    <t>MST: 4100739909</t>
  </si>
  <si>
    <t>Công ty CP Bia Sài Gòn - Miền Trung</t>
  </si>
  <si>
    <t>01 Nguyễn Văn Linh, P.Tân An, TP. Buôn Ma Thuột, Đắk Lắk</t>
  </si>
  <si>
    <t>Đắk Lắk</t>
  </si>
  <si>
    <t>0262.3877.455</t>
  </si>
  <si>
    <t>smb@biasaigonmt.com</t>
  </si>
  <si>
    <t>https://biasaigonmt.com/</t>
  </si>
  <si>
    <t>Bia, nước tinh khiết</t>
  </si>
  <si>
    <t xml:space="preserve">MST: 0300816663-008 </t>
  </si>
  <si>
    <t>Chi nhánh Công ty TNHH nước giải khát Suntory Pepsico Việt Nam tại Đồng Nai</t>
  </si>
  <si>
    <t>KCN Amata, P.Long Bình, TP. Biên Hòa, Đồng Nai</t>
  </si>
  <si>
    <t>Đồng Nai</t>
  </si>
  <si>
    <t>0251.3936.493</t>
  </si>
  <si>
    <t>MST: 3600245631</t>
  </si>
  <si>
    <t>Nhà máy INTERFOOD</t>
  </si>
  <si>
    <t>Lô 13, KCN Tam Phước, P.Tam Phước, TP. Biên Hoà, Đồng Nai</t>
  </si>
  <si>
    <t>0251.3511.138</t>
  </si>
  <si>
    <t xml:space="preserve">Trà bí đao, nước yến, nước ice+ </t>
  </si>
  <si>
    <t>MST: 3603472368</t>
  </si>
  <si>
    <t>Công ty CP Bia Sài Gòn - Long Khánh</t>
  </si>
  <si>
    <t>Đường số 7, KCN Long Khánh, Xã Bình Lộc, TP. Long khánh, Đồng Nai</t>
  </si>
  <si>
    <t>0251.2631.779</t>
  </si>
  <si>
    <t>MST: 3603633583</t>
  </si>
  <si>
    <t>CÔNG TY TNHH TM &amp; XNK TRANG VIỆT ANH</t>
  </si>
  <si>
    <t>12A Đường Đồng Khởi, Khu Phố 4, Phường Tân Hiệp, Thành phố Biên Hoà, Đồng Nai</t>
  </si>
  <si>
    <t>024.7303.3872</t>
  </si>
  <si>
    <t>info@trangvietanh.com.vn</t>
  </si>
  <si>
    <t>https://trangvietanh.com.vn/</t>
  </si>
  <si>
    <t>Soda, nước tăng lực</t>
  </si>
  <si>
    <t>MST: 3603436105</t>
  </si>
  <si>
    <t>Công ty CP Bia New Đồng Nai</t>
  </si>
  <si>
    <t>765/1, Xa Lộ Hà Nội, KP 3, P.Long Bình, TP Biên Hoà, Đồng Nai</t>
  </si>
  <si>
    <t>0909.307.707/0913.719.992</t>
  </si>
  <si>
    <t>biatuoinew@gmail.com</t>
  </si>
  <si>
    <t>http://biatuoidongnai.vn/</t>
  </si>
  <si>
    <t>Bia lon, bia tươi, bia chai</t>
  </si>
  <si>
    <t>MST: 3600678233</t>
  </si>
  <si>
    <t>Công ty TNHH MTV Thương Mại - Sản Xuất Bia E.U</t>
  </si>
  <si>
    <t>Khu công nghiệp Agtex Long Bình, đường Bùi Văn Hòa, KP 6, P.Long Bình, TP.Biên Hoà, Đồng Nai</t>
  </si>
  <si>
    <t>0251.3891.221</t>
  </si>
  <si>
    <t>MST: 3600361684</t>
  </si>
  <si>
    <t>Công ty CP Bia Sài Gòn - Đồng Nai</t>
  </si>
  <si>
    <t>KP 2, Xa lộ Hà Nội, Phường Long Bình, Thành phố Biên Hoà, Đồng Nai</t>
  </si>
  <si>
    <t>0251.3891.126/0932.040.189</t>
  </si>
  <si>
    <t>biasaigondongnai@gmail.com</t>
  </si>
  <si>
    <t>http://biatuoisaigoncaocap.com.vn/</t>
  </si>
  <si>
    <t>Bia tươi, bia hơi</t>
  </si>
  <si>
    <t>MST: 0304116373-003</t>
  </si>
  <si>
    <t>Chi nhánh Công ty CP Tập đoàn Bia Sài Gòn Bình Tây - Nhà máy Bia Sài Gòn - Đồng Tháp</t>
  </si>
  <si>
    <t>Khu Công nghiệp Trần Quốc Toản, Phường 11, Thành phố Cao Lãnh, Đồng Tháp</t>
  </si>
  <si>
    <t>Đồng Tháp</t>
  </si>
  <si>
    <t>0277.6561.999</t>
  </si>
  <si>
    <t>MST: 0700619589</t>
  </si>
  <si>
    <t>Công ty TNHH Number One Hà Nam</t>
  </si>
  <si>
    <t>Cụm công nghiệp Kiện Khê I, Thị trấn Kiện Khê, Huyện Thanh Liêm, Tỉnh Hà Nam</t>
  </si>
  <si>
    <t>Hà Nam</t>
  </si>
  <si>
    <t>0902.112.065</t>
  </si>
  <si>
    <t>Thaota@thp.com.vn</t>
  </si>
  <si>
    <t>Trà thanh nhiệt, trà xanh không độ, nước tăng lực</t>
  </si>
  <si>
    <t>MST: 0700832532</t>
  </si>
  <si>
    <t>Công ty CP TẬP ĐOÀN VIHAMARK</t>
  </si>
  <si>
    <t>Lô N3-6, KCN Đồng Văn II, Phường Duy Minh, Thị xã Duy Tiên, Tỉnh Hà Nam</t>
  </si>
  <si>
    <t>024.3399.1266/024.3204.5611</t>
  </si>
  <si>
    <t>info@vihamark.com.vn</t>
  </si>
  <si>
    <t>http://vihamark.vn/</t>
  </si>
  <si>
    <t>Nước tăng lực, trà xanh</t>
  </si>
  <si>
    <t>MST: 0700249225</t>
  </si>
  <si>
    <t>Công ty CP Bia Sài Gòn - Phủ Lý</t>
  </si>
  <si>
    <t>104-106 Trần Phú, P.Quang Trung, TP. Phủ Lý, Hà Nam</t>
  </si>
  <si>
    <t>0226.3851.056</t>
  </si>
  <si>
    <t>MST: 0700823697</t>
  </si>
  <si>
    <t>Công ty TNHH Craft Beer Việt Nam</t>
  </si>
  <si>
    <t>Khu công nghiệp Châu Sơn, P.Châu Sơn, TP. Phủ Lý, Hà Nam</t>
  </si>
  <si>
    <t>0984.292.557</t>
  </si>
  <si>
    <t>MST: 0500293795</t>
  </si>
  <si>
    <t>Công ty CP Bia Hà Nội - Kim Bài</t>
  </si>
  <si>
    <t>Tổng Công ty CP Bia - Rượu - Nước giải khát Hà Nội</t>
  </si>
  <si>
    <t xml:space="preserve"> Số 40 Quốc lộ 21B, Thị Trấn Kim Bài, Huyện Thanh Oai, TP. Hà Nội</t>
  </si>
  <si>
    <t>Hà Nội</t>
  </si>
  <si>
    <t>024.3387.3036</t>
  </si>
  <si>
    <t>biahnkb@gmail.com</t>
  </si>
  <si>
    <t>https://www.hkbeco.vn/</t>
  </si>
  <si>
    <t>Bia chai, bia hơi</t>
  </si>
  <si>
    <t>MST: 0101376672-005</t>
  </si>
  <si>
    <t>Chi nhánh Tổng Công ty CP Bia - Rượu - Nước giải khát Hà Nội - Nhà máy Bia Hà Nội - Mê Linh</t>
  </si>
  <si>
    <t>xã Tiền Phong, huyện Mê Linh, TP. Hà Nội</t>
  </si>
  <si>
    <t>024.3818.6071</t>
  </si>
  <si>
    <t>contact@habeco.com.vn</t>
  </si>
  <si>
    <t>https://www.habeco.com.vn/</t>
  </si>
  <si>
    <t>MST: 0101376672-006</t>
  </si>
  <si>
    <t>Chi nhánh Tổng Công ty CP Bia - Rượu - Nước giải khát Hà Nội - Nhà máy Bia Hà Nội - Hoàng Hoa Thám</t>
  </si>
  <si>
    <t>Số 183, phố Hoàng Hoa Thám, P.Ngọc Hà, Q.Ba Đình, TP. Hà Nội</t>
  </si>
  <si>
    <t>024.3723.6791</t>
  </si>
  <si>
    <t>Bia chai, bia lon, bia hơi, bia tươi</t>
  </si>
  <si>
    <t>MST: 0102314051</t>
  </si>
  <si>
    <t>Công ty CP Bia Sài Gòn - Hà Nội</t>
  </si>
  <si>
    <t>A2 CN8 Cụm Công nghiệp Từ Liêm, Phường Phương Canh, Quận Nam Từ Liêm, Thành Phố Hà Nội</t>
  </si>
  <si>
    <t>024.3765.3360</t>
  </si>
  <si>
    <t>info@sabecohanoi.com.vn</t>
  </si>
  <si>
    <t>http://www.sabecohanoi.com.vn/home/</t>
  </si>
  <si>
    <t>Bia chai, bia lon, bia hơi</t>
  </si>
  <si>
    <t>MST: 2600114002-002</t>
  </si>
  <si>
    <t>Nhà máy Bia Sài Gòn - Mê Linh - Chi nhánh Công ty CP Bia, rượu Sài Gòn-Đồng Xuân</t>
  </si>
  <si>
    <t>Km9, Đường Võ Văn Kiệt, Huyện Mê Linh, TP. Hà Nội</t>
  </si>
  <si>
    <t>0210.3885.604</t>
  </si>
  <si>
    <t>MST: 0300792451-004</t>
  </si>
  <si>
    <t>Chi nhánh Công ty TNHH nước giải khát Coca - Cola Việt Nam tại Hà Nội</t>
  </si>
  <si>
    <t>Km17, xã Duyên Thái, huyện Thường Tín, Tp. Hà Nội</t>
  </si>
  <si>
    <t>024.3385.3725</t>
  </si>
  <si>
    <t>MST: 0103202777</t>
  </si>
  <si>
    <t>Công ty TNHH URC Hà Nội</t>
  </si>
  <si>
    <t>Lô CN 2.2, KCN Thạch Thất, Quốc Oai, Hà Nội</t>
  </si>
  <si>
    <t>024.3384.4711</t>
  </si>
  <si>
    <t>MST: 0500234052</t>
  </si>
  <si>
    <t>Công ty TNHH Nhà Máy Bia Heineken Việt Nam - Hà Nội</t>
  </si>
  <si>
    <t>Km 15 Đường 427, Xã Vân Tảo, Huyện Thường Tín, TP. Hà Nội</t>
  </si>
  <si>
    <t>024.3385.2555</t>
  </si>
  <si>
    <t>MST: 0101784417</t>
  </si>
  <si>
    <t>Công ty CP Vian</t>
  </si>
  <si>
    <t>Đường Cổ Loa, Xã Uy Nỗ, Huyện Đông Anh, TP. Hà Nội</t>
  </si>
  <si>
    <t>024.3883.3295/024.3883.2342/024.3883.5485/024.3883.5302</t>
  </si>
  <si>
    <t>Bia, mạch nha ủ men bia</t>
  </si>
  <si>
    <t>MST: 0500238265</t>
  </si>
  <si>
    <t>Công ty CP Liên Hiệp Thực Phẩm</t>
  </si>
  <si>
    <t>Số 267 Quang Trung, P.Quang Trung, Q.Hà Đông, TP. Hà Nội</t>
  </si>
  <si>
    <t>024.3382.4230/024.3382.7836</t>
  </si>
  <si>
    <t>https://www.lhtp.com.vn/</t>
  </si>
  <si>
    <t>Bia, NGK</t>
  </si>
  <si>
    <t>MST: 0108097283</t>
  </si>
  <si>
    <t>Công ty TNHH Bia Quốc tế Camel</t>
  </si>
  <si>
    <t>Số 145 Đình Xuyên, Gia Lâm, Hà Nội</t>
  </si>
  <si>
    <t>024.3698.3062</t>
  </si>
  <si>
    <t>https://camelfood.com.vn/</t>
  </si>
  <si>
    <t>Bia, nước ngọt, nước uống tinh khiết, nước hoa quả</t>
  </si>
  <si>
    <t>MST: 0107738625</t>
  </si>
  <si>
    <t>Công ty CP Bia Quốc tế Sài Gòn Hà Nội</t>
  </si>
  <si>
    <t>Cụm công nghiệp Quốc Oai, Km 18 đường Láng - Hòa Lạc, Thị Trấn Quốc Oai, Huyện Quốc Oai, TP. Hà Nội</t>
  </si>
  <si>
    <t>024.3558.1213</t>
  </si>
  <si>
    <t>MST: 0100598270</t>
  </si>
  <si>
    <t>Xí nghiệp chế biến thực phẩm Hải Hà - Bộ Quốc Phòng</t>
  </si>
  <si>
    <t>Nhà nước</t>
  </si>
  <si>
    <t>Số 50 Nguyễn Sơn - Quận Long Biên - Hà Nội</t>
  </si>
  <si>
    <t>0912.237.895/024.3827.1377/024.3873.1683</t>
  </si>
  <si>
    <t>Trà xanh, trà Bí đao, nước Me, Nước Yến ngân nhĩ, nước Tinh khiết</t>
  </si>
  <si>
    <t>MST: 0106421544</t>
  </si>
  <si>
    <t>Công ty TNHH Đầu tư Vifotex Việt Nam</t>
  </si>
  <si>
    <t>Km 11+500 đường Ngọc Hồi - Xã Tứ Hiệp - Huyện Thanh Trì - Hà Nội</t>
  </si>
  <si>
    <t>0912.108.001/024.6260.0462</t>
  </si>
  <si>
    <t>vifotexco@gmail.com</t>
  </si>
  <si>
    <t>https://vifotex.com/</t>
  </si>
  <si>
    <t>MST: 0107239009</t>
  </si>
  <si>
    <t>Công ty CP Đầu Tư Vitasco</t>
  </si>
  <si>
    <t>Phòng A203 Tháp The Manor Đường Mễ Trì, Phường Mỹ Đình 1, Quận Nam Từ Liêm, Thành phố Hà Nội</t>
  </si>
  <si>
    <t>024.3794.6868/0916.045.015</t>
  </si>
  <si>
    <t>Nước khoáng, nước khoáng chanh leo</t>
  </si>
  <si>
    <t>MST: 0500413100</t>
  </si>
  <si>
    <t>Công ty TNHH Hải Hồng</t>
  </si>
  <si>
    <t>Xóm Tiền Phong, Xã Dương Liễu, Huyện Hoài Đức, Thành phố Hà Nội</t>
  </si>
  <si>
    <t>024.3399.1266</t>
  </si>
  <si>
    <t>https://vihamark.com/</t>
  </si>
  <si>
    <t>Nước tăng lực, trà bí đao, cam tươi, chanh dây</t>
  </si>
  <si>
    <t>MST: 0100378356</t>
  </si>
  <si>
    <t>Công ty TNHH Thế Hệ Mới</t>
  </si>
  <si>
    <t>Khu văn phòng 2, tòa nhà R4, Royal City, Nguyễn Trãi, Hà Nội</t>
  </si>
  <si>
    <t>024.7300.0125/024.6664.7788</t>
  </si>
  <si>
    <t>info@vietnam-tea.com</t>
  </si>
  <si>
    <t>Trà dạng chai nhựa pet</t>
  </si>
  <si>
    <t>MST: 2500261765</t>
  </si>
  <si>
    <t>Công ty TNHH Nước Giải Khát Tân Đô</t>
  </si>
  <si>
    <t>Km 9.2, Đường Thăng Long Nội Bài, KCN Quang Minh, TT. Quang Minh, H. Mê Linh, Hà Nội</t>
  </si>
  <si>
    <t>0982.958.918</t>
  </si>
  <si>
    <t>info@tandobeverage.com</t>
  </si>
  <si>
    <t>https://tandobeverage.com/</t>
  </si>
  <si>
    <t>Nước ngọt, nước trái cây đóng lon có ga, không ga</t>
  </si>
  <si>
    <t>MST: 0101371868</t>
  </si>
  <si>
    <t>Công ty TNHH Phú Thái Sơn</t>
  </si>
  <si>
    <t>Thôn Đông, Xã Phú Minh, Huyện Sóc Sơn, TP. Hà Nội</t>
  </si>
  <si>
    <t>024.2217.6384/024.3884.0984</t>
  </si>
  <si>
    <t>MST: 0104293657</t>
  </si>
  <si>
    <t>Công ty CP Tiến Đồng - Hà Nội</t>
  </si>
  <si>
    <t>Lô B1, khu công nghiệp Phú Minh, P.Cổ Nhuế 2, Q.Bắc Từ Liêm, TP. Hà Nội</t>
  </si>
  <si>
    <t>024.3764.9487/024.3911.5566/0988.401.131</t>
  </si>
  <si>
    <t>lanngoc.st@gmail.com</t>
  </si>
  <si>
    <t>MST: 0107649245</t>
  </si>
  <si>
    <t>Công ty CP Nhà máy Bia Phố Cổ Hà Nội</t>
  </si>
  <si>
    <t>Lô 37 - 6, KCN Quang Minh, Thị Trấn Quang Minh, H.Mê Linh, Hà Nội</t>
  </si>
  <si>
    <t>024.3200.1222/0934.045.170/0902.158.618</t>
  </si>
  <si>
    <t>cuong.nguyenvan@gmail.com</t>
  </si>
  <si>
    <t>http://c-brewmaster.vn/gioi-thieu/</t>
  </si>
  <si>
    <t>MST: 0102653978</t>
  </si>
  <si>
    <t>Công ty CP Chế Biến Thực Phẩm &amp; NGK Việt Mỹ</t>
  </si>
  <si>
    <t>Số 145 Đình Xuyên, xã Đình Xuyên, huyện Gia Lâm, Hà Nội</t>
  </si>
  <si>
    <t>0968.611.186</t>
  </si>
  <si>
    <t>rose@abvietnam.com.vn</t>
  </si>
  <si>
    <t>http://vietmyfood.vn/
https://vi.abvietnam.vn/</t>
  </si>
  <si>
    <t>Nước giải khát, tăng lực, nước ép hoa quả</t>
  </si>
  <si>
    <t>MST: 3001650260</t>
  </si>
  <si>
    <t>Công ty TNHH MTV Bia Sài Gòn - Hà Tĩnh</t>
  </si>
  <si>
    <t>Km12, đường tránh TP. Hà Tĩnh, xã Tâm Lâm Hương, Thạch Hà, Hà Tĩnh</t>
  </si>
  <si>
    <t>Hà Tĩnh</t>
  </si>
  <si>
    <t>0239.3887.250</t>
  </si>
  <si>
    <t>biasaigonhatinh2013@gmail.com</t>
  </si>
  <si>
    <t>http://www.biasaigonhatinh.com.vn/</t>
  </si>
  <si>
    <t>MST: 0800283766</t>
  </si>
  <si>
    <t>Công ty CP Bia Hà Nội - Hải Dương</t>
  </si>
  <si>
    <t>Phố Quán Thánh, P. Bình Hàn, TP. Hải Dương</t>
  </si>
  <si>
    <t>Hải Dương</t>
  </si>
  <si>
    <t>0220.3852.319</t>
  </si>
  <si>
    <t>Bia chai</t>
  </si>
  <si>
    <t>MST: 0800297504</t>
  </si>
  <si>
    <t>Công ty CP Bia Rượu Hải Đà</t>
  </si>
  <si>
    <t>8 Ngô Quyền, P. Cẩm Thượng, Thành phố Hải Dương, Hải Dương</t>
  </si>
  <si>
    <t>0220.3894.599/0220.3890.282</t>
  </si>
  <si>
    <t>MST: 0200153370</t>
  </si>
  <si>
    <t>Công ty CP Bia Hà Nội - Hải Phòng</t>
  </si>
  <si>
    <t>Hải Phòng</t>
  </si>
  <si>
    <t>0225.3847.004</t>
  </si>
  <si>
    <t>contact@habecohnp.com.vn</t>
  </si>
  <si>
    <t>http://habecohnp.com.vn/</t>
  </si>
  <si>
    <t>Bia hơi, bia tươi, bia chai, bia lon</t>
  </si>
  <si>
    <t>MST: 0200761964</t>
  </si>
  <si>
    <t>Công ty CP Habeco Hải Phòng</t>
  </si>
  <si>
    <t>Thị trấn Trường Sơn, Huyện An Lão, TP. Hải Phòng</t>
  </si>
  <si>
    <t>0225.3667.163</t>
  </si>
  <si>
    <t>https://habecohaiphong.com.vn/</t>
  </si>
  <si>
    <t>MST: 6300259029</t>
  </si>
  <si>
    <t>Công ty TNHH MTV Masan Brewery Hậu Giang</t>
  </si>
  <si>
    <t>Công ty CP Hàng tiêu dùng Masan</t>
  </si>
  <si>
    <t>Khu Công Nghiệp Sông Hậu, Xã Đông Phú, Huyện Châu Thành, Hậu Giang</t>
  </si>
  <si>
    <t>Hậu Giang</t>
  </si>
  <si>
    <t>0836.220.006</t>
  </si>
  <si>
    <t>Bia, nước tăng lực, nước tinh khiết</t>
  </si>
  <si>
    <t>MST: 6300227884</t>
  </si>
  <si>
    <t>Công ty TNHH Number One Hậu Giang</t>
  </si>
  <si>
    <t>Khu Công nghiệp Sông Hậu - giai đoạn 1, Xã Đông Phú, Huyện Châu Thành, Tỉnh Hậu Giang</t>
  </si>
  <si>
    <t>0978.791.330/0898.760.066</t>
  </si>
  <si>
    <t>info@thp.com.vn</t>
  </si>
  <si>
    <t>Trà thảo mộc, nước tăng lực, trà xanh không độ</t>
  </si>
  <si>
    <t>MST: 5400322498</t>
  </si>
  <si>
    <t>Công ty CP Tập đoàn IBB - Nhà máy Bia Quang Trung</t>
  </si>
  <si>
    <t>KCN bờ trái Sông Đà, đường Nguyễn Văn Trỗi, P. Hữu Nghị, TP. Hòa Bình, Hòa Bình</t>
  </si>
  <si>
    <t>Hòa Bình</t>
  </si>
  <si>
    <t>0218.3888.680/0352.542.688</t>
  </si>
  <si>
    <t>congtycophantapdoanibb@gmail.com</t>
  </si>
  <si>
    <t>https://ibb.vn/</t>
  </si>
  <si>
    <t>MST: 5400248004</t>
  </si>
  <si>
    <t>Công ty CP Hoàng Gia - Nhà máy Bia Hoàng Gia</t>
  </si>
  <si>
    <t>KCN bờ trái Sông Đà, đường Lê Thánh Tông, P. Hữu Nghị, TP. Hòa Bình, Hòa Bình</t>
  </si>
  <si>
    <t>0218.3885.388</t>
  </si>
  <si>
    <t>MST: 5400521278</t>
  </si>
  <si>
    <t>Công ty CP Bia Sài Gòn - Hòa Bình</t>
  </si>
  <si>
    <t>Số 124 đường Lê Thánh Tông, Phường Hữu Nghị, Thành phố Hoà Bình, Hòa Bình</t>
  </si>
  <si>
    <t>0983.241.838</t>
  </si>
  <si>
    <t>MST: 0900269243</t>
  </si>
  <si>
    <t>Công ty TNHH Tribeco Miền Bắc</t>
  </si>
  <si>
    <t>Km22 Thị Trấn Bần Yên Nhân, Mỹ Hào, Tỉnh Hưng Yên</t>
  </si>
  <si>
    <t>Hưng Yên</t>
  </si>
  <si>
    <t>0221.3941.950</t>
  </si>
  <si>
    <t>MST: 0900236696</t>
  </si>
  <si>
    <t>Công ty CP Hà Nội Hưng Yên</t>
  </si>
  <si>
    <t>Đường 206, Xã Lạc Đạo, Huyện Văn Lâm, Tỉnh Hưng Yên</t>
  </si>
  <si>
    <t>0221.3990.189/024.2214.8897/024.2211.5588</t>
  </si>
  <si>
    <t>info@oblue.com.vn</t>
  </si>
  <si>
    <t>http://oblue.com.vn/</t>
  </si>
  <si>
    <t>Soda, nước uống tinh khiết</t>
  </si>
  <si>
    <t>MST: 0900347903</t>
  </si>
  <si>
    <t>Công ty CP Tập đoàn Thaicom</t>
  </si>
  <si>
    <t>Thôn Ngọc Lịch, Xã Trưng Trắc, Huyện Văn Lâm, Tỉnh Hưng Yên</t>
  </si>
  <si>
    <t>0221.3997.457/0984.584.316</t>
  </si>
  <si>
    <t>Trà bí, chanh dây, chanh muối, cam ép, me đá</t>
  </si>
  <si>
    <t>MST: 0102104745</t>
  </si>
  <si>
    <t xml:space="preserve">Công ty CP Đầu tư phát triển công nghệ Bia-Rượu-Nước giải khát Hà Nội </t>
  </si>
  <si>
    <t>Đường 206, KCN Phố Nối A, Trưng Trắc, Huyện Văn Lâm, Hưng Yên</t>
  </si>
  <si>
    <t>0221.2222.008</t>
  </si>
  <si>
    <t>MST: 0900108398</t>
  </si>
  <si>
    <t>Công ty CP Bia Sài Gòn Hưng Yên</t>
  </si>
  <si>
    <t>Số 141, đường Bạch Đằng, P.Minh Khai, TP.Hưng Yên, Hưng Yên</t>
  </si>
  <si>
    <t>0221.3862.410/0221.3862.131</t>
  </si>
  <si>
    <t>doanvandien60@gmail.com</t>
  </si>
  <si>
    <t>MST: 0900270055</t>
  </si>
  <si>
    <t>Công ty CP Thương mại Bia Hà Nội Hưng Yên 89</t>
  </si>
  <si>
    <t>ĐƯờng 206, Xã Trưng Trắc, Huyện Văn Lâm, Hưng Yên</t>
  </si>
  <si>
    <t>0221.3997.488</t>
  </si>
  <si>
    <t>Bia, mạch nha ủ men, đồ uống không cồn, nước khoáng, rượu</t>
  </si>
  <si>
    <t>MST: 4200283916</t>
  </si>
  <si>
    <t>Công ty CP Nước khoáng Khánh Hòa</t>
  </si>
  <si>
    <t>Thôn Cây Sung, Xã Diên Tân, Huyện Diên Khánh, Khánh Hòa</t>
  </si>
  <si>
    <t>Khánh Hòa</t>
  </si>
  <si>
    <t>0258.3783.359/0258.3783.571</t>
  </si>
  <si>
    <t>https://vikoda.com.vn/</t>
  </si>
  <si>
    <t>- Nước khoáng có ga Đảnh Thạnh nguyên vị và có hương liệu đóng chai nhựa 430ml; lon 330ml; chai nhựa 1,25l; Thủy tinh 460ml.
- Nước khoáng kiềm thiên nhiên Vikoda: Không thuộc đối tượng khảo sát.
- Nước khoáng tăng lực Sumo nguyên vị và có hương liệu đóng chai nhựa 200ml; 350ml; chai nhựa 1,25l</t>
  </si>
  <si>
    <t>MST: 4200381102</t>
  </si>
  <si>
    <t>Công ty TNHH Taisho Việt Nam</t>
  </si>
  <si>
    <t>Quốc Lộ 1A, Xã Suối Hiệp, huyện Diên Khánh, Tỉnh Khánh Hòa</t>
  </si>
  <si>
    <t>028.3519.4690/0238.3745.111</t>
  </si>
  <si>
    <t>cashier-finance@taishovn.com</t>
  </si>
  <si>
    <t>Nước tăng lực lipovitan đóng lon 250ml</t>
  </si>
  <si>
    <t>MST: 4201663910</t>
  </si>
  <si>
    <t>Công ty CP Bia Sài Gòn - Khánh Hòa</t>
  </si>
  <si>
    <t>Cụm CN Diên Phú, Diên Phú, Diên Khánh, Khánh Hòa</t>
  </si>
  <si>
    <t>0258.3770.999</t>
  </si>
  <si>
    <t>MST: 4200239466</t>
  </si>
  <si>
    <t>Công ty TNHH Bia San Miguel Việt Nam</t>
  </si>
  <si>
    <t>Quốc Lộ 1, Suối Hiệp, Diên Khánh, Khánh Hòa</t>
  </si>
  <si>
    <t>0258.3745.407</t>
  </si>
  <si>
    <t>Bia San Miguel Pale Pilsen Nồng; Bia San Mig Light; Bia San Miguel Cerveza Negra; Bia San Miguel Cerveza Blanca; Bia Ngựa cỏ</t>
  </si>
  <si>
    <t>MST: 4200605874</t>
  </si>
  <si>
    <t>Công ty TNHH Sản Xuất - Thương Mại - Dịch Vụ Đức Việt</t>
  </si>
  <si>
    <t>Lô A38, A39 cụm Công nghiệp Diên Phú, X.Diên Phú, H.Diên Khánh, Khánh Hòa</t>
  </si>
  <si>
    <t>0258.3771.033</t>
  </si>
  <si>
    <t>MST: 4200433431</t>
  </si>
  <si>
    <t>Công ty CP Hoàng Thuận Phát-Nhà máy Bia Miền Trung</t>
  </si>
  <si>
    <t>Thôn Như Xuân, Xã Vĩnh Phương, Thành phố Nha Trang, Khánh Hòa</t>
  </si>
  <si>
    <t>0258.3725.008/0258.3827.285/058.3725.372</t>
  </si>
  <si>
    <t>MST: 1701947619</t>
  </si>
  <si>
    <t>Công ty CP Bia Sài Gòn - Kiên Giang</t>
  </si>
  <si>
    <t>Đường D1, D2 - KCN Thạnh Lộc, Thạnh Lộc, Châu Thành, Kiên Giang</t>
  </si>
  <si>
    <t>Kiên Giang</t>
  </si>
  <si>
    <t>0297.3919.699</t>
  </si>
  <si>
    <t>kgb@bsgkg.com.vn</t>
  </si>
  <si>
    <t>https://kgb.com.vn/</t>
  </si>
  <si>
    <t>Bia lon, bia chai, bia tươi, nước có ga, nước tăng lực, nước khoáng</t>
  </si>
  <si>
    <t>MST: 6101169557</t>
  </si>
  <si>
    <t>Nhà máy Công ty CP Vingin</t>
  </si>
  <si>
    <t>Công ty CP Vingin</t>
  </si>
  <si>
    <t>Thôn 5, xã Tân Cảnh, huyện Đắk Tô, Tỉnh Kon Tum</t>
  </si>
  <si>
    <t>Kon Tum</t>
  </si>
  <si>
    <t>0260.3520.520/0945.165.165/0260.3889.988</t>
  </si>
  <si>
    <t> info@vingin.vn</t>
  </si>
  <si>
    <t>https://vingin.vn/</t>
  </si>
  <si>
    <t>Nước tăng lực Night Woft đóng lon 320ml; 245ml; Nước uống dưỡng da collagen  NOLIKO lon 240 ml</t>
  </si>
  <si>
    <t>MST: 5801355719</t>
  </si>
  <si>
    <t>Công ty CP Bia Sài Gòn - Lâm Đồng</t>
  </si>
  <si>
    <t>Lô CN5, KCN Lộc Sơn, P. Lộc Sơn, TP. Bảo Lộc, Lâm Đồng</t>
  </si>
  <si>
    <t>Lâm Đồng</t>
  </si>
  <si>
    <t>0263.2460.279/0263.2460.333</t>
  </si>
  <si>
    <t>sgld@sabelado.com.vn</t>
  </si>
  <si>
    <t>http://sabelado.com.vn/</t>
  </si>
  <si>
    <t>MST: 5300102308</t>
  </si>
  <si>
    <t xml:space="preserve">Công ty CP Liên Sơn Lào Cai </t>
  </si>
  <si>
    <t>Lô F23 KCN Đông Phố Mới, X.Vạn Hoà, TP.Lào Cai, Lào Cai</t>
  </si>
  <si>
    <t>Lào Cai</t>
  </si>
  <si>
    <t>0214.3841.135</t>
  </si>
  <si>
    <t>2 sản phẩm chính là bia bom 2 lít và bia chai dạng 1 lít</t>
  </si>
  <si>
    <t>MST: 1100101187</t>
  </si>
  <si>
    <t>Công ty TNHH Lavie</t>
  </si>
  <si>
    <t>Quốc lộ 1A, P. Khánh Hậu, TP. Tân An, Long An</t>
  </si>
  <si>
    <t>Long An</t>
  </si>
  <si>
    <t>0272.3511.801</t>
  </si>
  <si>
    <t>VNInfo@laviewater.com</t>
  </si>
  <si>
    <t>https://www.laviewater.com/</t>
  </si>
  <si>
    <t>Nước khoáng, nước uống vị trái cây có ga</t>
  </si>
  <si>
    <t>MST:1100446657</t>
  </si>
  <si>
    <t>Công ty TNHH Nước giải khát Delta</t>
  </si>
  <si>
    <t>2 Võ Ngọc Quận, Phường 6, TX Tân An, Long An</t>
  </si>
  <si>
    <t>0723.827.010</t>
  </si>
  <si>
    <t>Delta.dtl@dasogroup.vn</t>
  </si>
  <si>
    <t>http://deltadtl.dasogroup.vn/</t>
  </si>
  <si>
    <t>Nước trái cây lon, đóng hộp</t>
  </si>
  <si>
    <t>MST: 1100780718</t>
  </si>
  <si>
    <t>Công ty TNHH Sapporo Việt Nam</t>
  </si>
  <si>
    <t>Khu công nghiệp Việt Hóa - Đức Hòa 3, Xã Đức Lập Hạ, Huyện Đức Hoà, Long An</t>
  </si>
  <si>
    <t>0272.3759.901</t>
  </si>
  <si>
    <t>https://www.sapporovietnam.com.vn/</t>
  </si>
  <si>
    <t>MST: 0600161270</t>
  </si>
  <si>
    <t>Công ty CP Bia Hà Nội - Nam Định</t>
  </si>
  <si>
    <t>Số 5, Đường Thái Bình, P.Lộc Hạ, TP. Nam Định, Nam Định</t>
  </si>
  <si>
    <t>Nam Định</t>
  </si>
  <si>
    <t>0228.3642.199/0228.3674.749</t>
  </si>
  <si>
    <t>hanabeco@gmail.com</t>
  </si>
  <si>
    <t>http://www.biahanoinamdinh.com/</t>
  </si>
  <si>
    <t>Bia chai, bia hơi, nước uống (nước lọc đóng chai)</t>
  </si>
  <si>
    <t>MST: 0600312723</t>
  </si>
  <si>
    <t>Công ty CP Bia NaDa</t>
  </si>
  <si>
    <t>Số 3 Đường Thái Bình, P.Hạ Long, TP. Nam Định, Nam Định</t>
  </si>
  <si>
    <t>0228.3649.521</t>
  </si>
  <si>
    <t>bianada@nada.com.vn</t>
  </si>
  <si>
    <t>http://www.nada.com.vn/</t>
  </si>
  <si>
    <t>Nhà máy Đồ uống NaDa-KCN Hoà Xá</t>
  </si>
  <si>
    <t>KCN Hòa Xá, P.Lộc Hòa, TP. Nam Định, Nam Định</t>
  </si>
  <si>
    <t>MST: 2900884330</t>
  </si>
  <si>
    <t>Công ty CP Bia Hà Nội - Nghệ An</t>
  </si>
  <si>
    <t>Khu B, Khu Công Nghiệp Nam Cấm, Xã Nghi Long, Huyện Nghi Lộc, Nghệ An</t>
  </si>
  <si>
    <t>Nghệ An</t>
  </si>
  <si>
    <t>0238.3791.791</t>
  </si>
  <si>
    <t>MST: 2900783332</t>
  </si>
  <si>
    <t>Công ty CP Bia Sài Gòn - Sông Lam</t>
  </si>
  <si>
    <t>Khối 1, Hưng Đạo, Hưng Nguyên, Nghệ An</t>
  </si>
  <si>
    <t>0238.8662.662</t>
  </si>
  <si>
    <t>sasobeco@sasobeco.com.vn</t>
  </si>
  <si>
    <t>https://sasobeco.com.vn/</t>
  </si>
  <si>
    <t>MST: 2900765728</t>
  </si>
  <si>
    <t>Công ty CP Bia Sài Gòn - Nghệ Tĩnh</t>
  </si>
  <si>
    <t>Số 54 Phan Đăng Lưu, P. Trường Thi, TP. Vinh, Nghệ An</t>
  </si>
  <si>
    <t>0238.3842.168</t>
  </si>
  <si>
    <t>vidabeer@gmail.com</t>
  </si>
  <si>
    <t>http://www.vidabeer.vn/</t>
  </si>
  <si>
    <t>Bia chai, bia  hơi, nước tinh khiết đóng chai</t>
  </si>
  <si>
    <t>MST: 2700140655</t>
  </si>
  <si>
    <t>Công ty CP Bia Ninh Bình</t>
  </si>
  <si>
    <t>Số 3 đường Võ Thị Sáu,, P.Đông Thành, TP.Ninh Bình, Ninh Bình</t>
  </si>
  <si>
    <t>Ninh Bình</t>
  </si>
  <si>
    <t>0229.3875.307</t>
  </si>
  <si>
    <t>MST: 4500524418</t>
  </si>
  <si>
    <t>Công ty CP Bia Sài Gòn - Ninh Thuận</t>
  </si>
  <si>
    <t>Khu Công Nghiệp Thành Hải, Xã Thành Hải, TP. Phan Rang-Tháp Chàm, Ninh Thuận</t>
  </si>
  <si>
    <t>Ninh Thuận</t>
  </si>
  <si>
    <t>0259.3937.156</t>
  </si>
  <si>
    <t>MST: 2600170014</t>
  </si>
  <si>
    <t>Công ty CP Bia Hà Nội - Hồng Hà</t>
  </si>
  <si>
    <t>Khu 1 Vân Phú, P.Vân Phú, TP. Việt Trì, Phú Thọ</t>
  </si>
  <si>
    <t>Phú Thọ</t>
  </si>
  <si>
    <t>0210.3847.013</t>
  </si>
  <si>
    <t>MST: 2600393941</t>
  </si>
  <si>
    <t>Công ty CP Bia Sài Gòn - Phú Thọ</t>
  </si>
  <si>
    <t>KCN Trung Hà, Xã Dân Quyền, Huyện Tam Nông, Phú Thọ</t>
  </si>
  <si>
    <t>0210.3650.688</t>
  </si>
  <si>
    <t>saigonphutho@gmail.com</t>
  </si>
  <si>
    <t>https://saigonphutho.com.vn/</t>
  </si>
  <si>
    <t>Bia lon, bia hơi</t>
  </si>
  <si>
    <t>MST: 2600114002</t>
  </si>
  <si>
    <t>Công ty CP Bia, Rượu Sài Gòn - Đồng Xuân</t>
  </si>
  <si>
    <t>Khu 6, Thị trấn Thanh Ba, huyện Thanh Ba, Phú Thọ</t>
  </si>
  <si>
    <t>biaruousaigondongxuan@gmail.com</t>
  </si>
  <si>
    <t>https://saigondongxuan.com.vn/</t>
  </si>
  <si>
    <t>Bia lon, bia hơi, rượu</t>
  </si>
  <si>
    <t>MST: 2600103843</t>
  </si>
  <si>
    <t>Công ty CP Bia rượu Nước giải khát Viger</t>
  </si>
  <si>
    <t>Tổng Công ty Mía Đường 1 - Công ty CP Vinasugar I</t>
  </si>
  <si>
    <t>Khu 7, P.Thanh Miếu, TP. Việt Trì, Phú Thọ</t>
  </si>
  <si>
    <t>0210.3862.721</t>
  </si>
  <si>
    <t>http://www.biaviger.vn/</t>
  </si>
  <si>
    <t>MST: 2600279124</t>
  </si>
  <si>
    <t>Tổng Công ty CP Bia- Rượu Hùng Vương</t>
  </si>
  <si>
    <t>Lô B6, KCN Thuỵ Vân, X.Thụy Vân, TP.Việt Trì, Phú Thọ</t>
  </si>
  <si>
    <t>0210.3844.182</t>
  </si>
  <si>
    <t>MST: 4400122923</t>
  </si>
  <si>
    <t>Công ty TNHH Siam Super Stream Việt Nam</t>
  </si>
  <si>
    <t>636 Nguyễn Tất Thành, Phường 9, Thành phố Tuy Hòa, Tỉnh Phú Yên</t>
  </si>
  <si>
    <t>Phú Yên</t>
  </si>
  <si>
    <t>0257.3847.478</t>
  </si>
  <si>
    <t>Đồ uống không cồn, nước khoáng</t>
  </si>
  <si>
    <t>MST: 4100739909-001</t>
  </si>
  <si>
    <t>Chi nhánh Công ty CP Bia Sài Gòn - Miền Trung tại Phú Yên</t>
  </si>
  <si>
    <t>Số 265 Nguyễn Tất Thành, P.8, TP Tuy Hoà, Phú Yên</t>
  </si>
  <si>
    <t>0257.3810.046</t>
  </si>
  <si>
    <t>MST: 4400314777</t>
  </si>
  <si>
    <t>Công ty TNHH MTV Masan Brewery PY</t>
  </si>
  <si>
    <t>Khu công nghiệp Hòa Hiệp, P.Hòa Hiệp Bắc, Thị xã Đông Hoà, Phú Yên</t>
  </si>
  <si>
    <t>0257.3548.173</t>
  </si>
  <si>
    <t>Pybeco@dng.vnn.vn</t>
  </si>
  <si>
    <t>MST: 4401079808</t>
  </si>
  <si>
    <t xml:space="preserve">Công ty TNHH Kỹ nghệ Thực phẩm Phú Yên </t>
  </si>
  <si>
    <t>Số 101 Nguyễn Trung Trực, P.8, TP.Tuy Hoà, Phú Yên</t>
  </si>
  <si>
    <t>0257.3826.761</t>
  </si>
  <si>
    <t>MST: 3100567630</t>
  </si>
  <si>
    <t>Công ty CP Nước Khoáng Bang</t>
  </si>
  <si>
    <t>64 - Hùng Vương - Thị trấn Kiến Giang - Huyện Lệ Thủy - Tỉnh Quảng Bình</t>
  </si>
  <si>
    <t>Quảng Bình</t>
  </si>
  <si>
    <t>0232.3882.578</t>
  </si>
  <si>
    <t>nuockhoangthiennhienbang@gmail.com</t>
  </si>
  <si>
    <t>http://nuockhoangbang.com.vn/</t>
  </si>
  <si>
    <t>Nước khoáng không ga, có ga, nước khoáng mặn, ngọt, nước ngọt vị chanh muối</t>
  </si>
  <si>
    <t>MST: 3100301045</t>
  </si>
  <si>
    <t>Công ty CP Bia Hà Nội - Quảng Bình</t>
  </si>
  <si>
    <t>Tổ dân phố 13, P.Bắc Lý, TP. Đồng Hới, Quảng Bình</t>
  </si>
  <si>
    <t>0232.3822.365/0929.993.639</t>
  </si>
  <si>
    <t>https://biaquangbinh.com/</t>
  </si>
  <si>
    <t>MST: 0300816663-009</t>
  </si>
  <si>
    <t>Chi nhánh Công ty TNHH Nước giải khát Suntory PepsiCo Việt Nam tại Miền Trung</t>
  </si>
  <si>
    <t>Lô số 10, Khu công nghiệp Điện Nam - Điện Ngọc, Điện Nam Bắc, Điện Bàn, Quảng Nam</t>
  </si>
  <si>
    <t>Quảng Nam</t>
  </si>
  <si>
    <t>0235.3808.001</t>
  </si>
  <si>
    <t>MST: 4000455558</t>
  </si>
  <si>
    <t>Công ty TNHH Nhà Máy Bia Heineken Việt Nam - Quảng Nam</t>
  </si>
  <si>
    <t>Lô 2, KCN Điện Bàn, Điện Ngọc, Điện Bàn, Quảng Nam</t>
  </si>
  <si>
    <t>0235.3562.558</t>
  </si>
  <si>
    <t>MST: 4000438873</t>
  </si>
  <si>
    <t>Công ty CP Rượu Bia Nước Giải Khát Việt Á</t>
  </si>
  <si>
    <t>CCN Trảng Nhật, Thôn Thanh Quýt 2, Xã Điện Thắng Trung, TX. Điện Bàn, Quảng Nam</t>
  </si>
  <si>
    <t>0235.3769.926</t>
  </si>
  <si>
    <t>MST: 4000859504</t>
  </si>
  <si>
    <t>Công ty TNHH Number One Chu Lai</t>
  </si>
  <si>
    <t>Khu công nghiệp, Hậu cần cảng Tam Hiệp, Xã Tam Hiệp, Huyện Núi Thành, Quảng Nam</t>
  </si>
  <si>
    <t>MST: 4300720775</t>
  </si>
  <si>
    <t>Công ty TNHH URC Central</t>
  </si>
  <si>
    <t>Số 8, KCN Việt Nam - Singapore, đường 4A, xã Tịnh Phong, huyện Sơn Tịnh, Quảng Ngãi</t>
  </si>
  <si>
    <t>Quảng Ngãi</t>
  </si>
  <si>
    <t>0255.3900.100</t>
  </si>
  <si>
    <t>MST: 4300338460</t>
  </si>
  <si>
    <t>Công ty CP Bia Sài Gòn - Quảng Ngãi</t>
  </si>
  <si>
    <t>KCN Quảng Phú, TP. Quảng Ngãi, Quảng Ngãi</t>
  </si>
  <si>
    <t>0255.6250.905</t>
  </si>
  <si>
    <t>beer@sabecoquangngai.com.vn</t>
  </si>
  <si>
    <t>http://sabecoquangngai.com.vn/</t>
  </si>
  <si>
    <t>MST: 4300205943-017</t>
  </si>
  <si>
    <t>Nhà máy Bia Dung Quất - Chi nhánh Công ty CP Đường Quảng Ngãi</t>
  </si>
  <si>
    <t>Công ty CP Đường Quảng Ngãi</t>
  </si>
  <si>
    <t>02 Nguyễn Chí Thanh, P.Quảng Phú, TP. Quảng Ngãi</t>
  </si>
  <si>
    <t>0255.3726.136</t>
  </si>
  <si>
    <t>biadungquat@dng.vnn.vn</t>
  </si>
  <si>
    <t>www.qns.com.vn</t>
  </si>
  <si>
    <t>MST: 4300205943-018</t>
  </si>
  <si>
    <t>Nhà máy Nước khoáng Thạch Bích</t>
  </si>
  <si>
    <t>Công ty CP đường Quảng Ngãi</t>
  </si>
  <si>
    <t>Số 2 Nguyễn Chí Thanh, P.Quảng Phú, TP.Quảng Ngãi, Quảng Ngãi</t>
  </si>
  <si>
    <t>0255.3822.009</t>
  </si>
  <si>
    <t>thachbich@thachbich.com.vn</t>
  </si>
  <si>
    <t>https://www.thachbich.com.vn/trang-chu</t>
  </si>
  <si>
    <t>MST: 5701355306</t>
  </si>
  <si>
    <t>Công ty CP Bia Và Nước Giải Khát Đông Mai</t>
  </si>
  <si>
    <t>Công ty CP Bia và Nước giải khát Hạ Long</t>
  </si>
  <si>
    <t>Số 130 Đường Lê Lợi, P.Yết Kiêu, TP. Hạ Long, Quảng Ninh</t>
  </si>
  <si>
    <t>Quảng Ninh</t>
  </si>
  <si>
    <t>0203.3553.176</t>
  </si>
  <si>
    <t>MST: 5700343403</t>
  </si>
  <si>
    <t>Công ty TNHH MTV Sản xuất Dịch vụ và Thương mại Thăng Long</t>
  </si>
  <si>
    <t>Tổ 1, Khu 1, P.Yên Thanh, TP.Uông Bí, Quảng Ninh</t>
  </si>
  <si>
    <t>0203.3854.126</t>
  </si>
  <si>
    <t>MST: 3200133838</t>
  </si>
  <si>
    <t>Công ty TNHH Chaichareon Việt Thái</t>
  </si>
  <si>
    <t>Khu thương mại Lao Bảo, Thị trấn Lao Bảo, huyện Hướng Hóa, Tỉnh Quảng Trị</t>
  </si>
  <si>
    <t>Quảng Trị</t>
  </si>
  <si>
    <t>0233.3877.991</t>
  </si>
  <si>
    <t>thamvietthai@mail.com</t>
  </si>
  <si>
    <t>sản xuất nước uống tăng lực mang nhãn hiệu Super Horse; 50 triệu lon/năm dung tích 250 ml
===&gt; quy đổi thành 12,5 triệu lít/năm</t>
  </si>
  <si>
    <t>MST: 3200575089</t>
  </si>
  <si>
    <t>Công ty CP Bia Hà Nội - Quảng Trị</t>
  </si>
  <si>
    <t>Đường RD6, Khu Công nghiệp Quán Ngang, Xã Gio Quang, Huyện Gio Linh, Quảng Trị</t>
  </si>
  <si>
    <t>0233.3638.357</t>
  </si>
  <si>
    <t>MST: 2200584204</t>
  </si>
  <si>
    <t>Công ty TNHH MTV Bia Sài Gòn Sóc Trăng</t>
  </si>
  <si>
    <t>Lô S, KCN An Nghiệp, An Hiệp, Châu Thành, Sóc Trăng</t>
  </si>
  <si>
    <t>Sóc Trăng</t>
  </si>
  <si>
    <t>0299.3626.367</t>
  </si>
  <si>
    <t>MST: 2200721059</t>
  </si>
  <si>
    <t>Công ty CP Bia Việt - Đức</t>
  </si>
  <si>
    <t>483 Quốc lộ 1A, P.2, TP. Sóc Trăng, Sóc Trăng</t>
  </si>
  <si>
    <t>0299.3822.119</t>
  </si>
  <si>
    <t>biavietduc.st@gmail.com</t>
  </si>
  <si>
    <t>MST: 3900443874</t>
  </si>
  <si>
    <t>Công ty TNHH Công nghiệp thực phẩm Thabico</t>
  </si>
  <si>
    <t>Lô 121 khu chế xuất và công nghiệp Linh Trung 3, P.An Tịnh, Thị xã Trảng Bàng, Tây Ninh</t>
  </si>
  <si>
    <t>Tây Ninh</t>
  </si>
  <si>
    <t>0276.3899.379</t>
  </si>
  <si>
    <t>Nước chanh, nước cam, nước hoa quả, nước bổ dưỡng, nước ép trái cây cô đặc</t>
  </si>
  <si>
    <t>MST: 1000317707</t>
  </si>
  <si>
    <t>Công ty CP Bia Hà Nội - Thái Bình</t>
  </si>
  <si>
    <t>Số 309 Lý Thường Kiệt, TP. Thái Bình, Thái Bình</t>
  </si>
  <si>
    <t>Thái Bình</t>
  </si>
  <si>
    <t>0227.3731.240</t>
  </si>
  <si>
    <t>sale@tbbeco.com.vn</t>
  </si>
  <si>
    <t>http://tbbeco.com.vn/</t>
  </si>
  <si>
    <t>MST: 1000214733</t>
  </si>
  <si>
    <t>Công ty CP Tập Đoàn Hương Sen</t>
  </si>
  <si>
    <t>Số 18 Phố Trần Thái Tông, P.Bồ Xuyên, TP. Thái Bình</t>
  </si>
  <si>
    <t>0227.3831.010</t>
  </si>
  <si>
    <t>http://huongsen.com.vn/</t>
  </si>
  <si>
    <t>Trà thảo mộc, bia lon, bia chai</t>
  </si>
  <si>
    <t>MST: 1001210097</t>
  </si>
  <si>
    <t>Công ty CP Pushmax</t>
  </si>
  <si>
    <t>Công ty CP Tập đoàn Hương Sen</t>
  </si>
  <si>
    <t>Cụm Công nghiệp Tam Quang, Xã Tam Quang, Huyện Vũ Thư, Tỉnh Thái Bình</t>
  </si>
  <si>
    <t>0227.3825.998</t>
  </si>
  <si>
    <t>dantt@pushmaxvietnam.com</t>
  </si>
  <si>
    <t>https://pushmaxvietnam.com/</t>
  </si>
  <si>
    <t>MST: 4600307512</t>
  </si>
  <si>
    <t>Công ty CP Chế biến Thực phẩm Thái Nguyên</t>
  </si>
  <si>
    <t>158, Đường Mình Cầu, P. Phan Đình Phùng, TP. Thái Nguyên, Thái Nguyên</t>
  </si>
  <si>
    <t>Thái Nguyên</t>
  </si>
  <si>
    <t>0208.3856.452/0208.3855.212</t>
  </si>
  <si>
    <t>MST: 4600236798</t>
  </si>
  <si>
    <t>Công ty CP Bia và NGK Thái Nguyên</t>
  </si>
  <si>
    <t>Số nhà 456/1, đường Cách Mạng Tháng 8, P.Trung Thành, TP. Thái Nguyên, Thái Nguyên</t>
  </si>
  <si>
    <t>0208.3832.152</t>
  </si>
  <si>
    <t>MST: 2800791192</t>
  </si>
  <si>
    <t>Công ty CP Bia Hà Nội - Thanh Hóa</t>
  </si>
  <si>
    <t>Số 152 Quang trung, P.Ngọc Trạo, TP.Thanh Hoá, Thanh Hóa</t>
  </si>
  <si>
    <t>Thanh Hóa</t>
  </si>
  <si>
    <t>0237.3858.622</t>
  </si>
  <si>
    <t xml:space="preserve">thb@biathanhhoa.com.vn </t>
  </si>
  <si>
    <t>https://biathanhhoa.com.vn/</t>
  </si>
  <si>
    <t>MST: 3300100586</t>
  </si>
  <si>
    <t>Công ty TNHH Carlsberg Việt Nam</t>
  </si>
  <si>
    <t>Lô B8, Khu Công nghiệp Phú Bài, Phường Phú Bài, Thị xã Hương Thuỷ, Tỉnh Thừa Thiên Huế</t>
  </si>
  <si>
    <t>Thừa Thiên Huế</t>
  </si>
  <si>
    <t>0234.3850.164</t>
  </si>
  <si>
    <t>hung.a.ho@carlsberg.asia</t>
  </si>
  <si>
    <t>https://carlsbergvietnam.vn/</t>
  </si>
  <si>
    <t>Bia lon, bia chai</t>
  </si>
  <si>
    <t>MST: 1200100571</t>
  </si>
  <si>
    <t>Công ty TNHH Nhà Máy Bia Heineken Việt Nam - Tiền Giang</t>
  </si>
  <si>
    <t>Khu Công Nghiệp Mỹ Tho, Xã Trung An, TP. Mỹ Tho, Tiền Giang</t>
  </si>
  <si>
    <t>Tiền Giang</t>
  </si>
  <si>
    <t>0273.3956.556</t>
  </si>
  <si>
    <t>MST: 1201585689</t>
  </si>
  <si>
    <t>Công ty CP Bia C-Brewmaster - Nhà máy Bia Tiền Giang</t>
  </si>
  <si>
    <t>Ấp Thanh Nhung 2, X.Phước Trung, H.Gò Công Đông, Tiền Giang</t>
  </si>
  <si>
    <t>0903.686.802</t>
  </si>
  <si>
    <t>tranghonglethi@gmail.com</t>
  </si>
  <si>
    <t>MST: 0300584564</t>
  </si>
  <si>
    <t>Công ty CP Nước giải khát Chương Dương</t>
  </si>
  <si>
    <t>606 Võ Văn Kiệt, P. Cầu Kho, Q.1, TP. Hồ Chí Minh</t>
  </si>
  <si>
    <t>TP. Hồ Chí Minh</t>
  </si>
  <si>
    <t>028.3836.7518/028.3836.8747</t>
  </si>
  <si>
    <t>info@cdbeco.com.vn
infocdbeco@cdbeco.com.vn</t>
  </si>
  <si>
    <t>https://www.cdbeco.com.vn/</t>
  </si>
  <si>
    <t>Nước ngọt có gas (soda, cam, sá xị,..)</t>
  </si>
  <si>
    <t>MST: 0300792451</t>
  </si>
  <si>
    <t>485 Xa lộ Hà Nội - P.Linh Trung - Q.Thủ Đức - TP. Hồ Chí Minh</t>
  </si>
  <si>
    <t>028.3896.1000</t>
  </si>
  <si>
    <t>vu@coca-cola.com</t>
  </si>
  <si>
    <t>Nước ngọt có ga, nước đóng chai, nước tăng lực, nước thể thao</t>
  </si>
  <si>
    <t>MST: 0300816663</t>
  </si>
  <si>
    <t>Nhà máy Nước giải khát Suntory Pepsico - Quận 12</t>
  </si>
  <si>
    <t>Đường Lê Văn Khương, phường Thới An, Q12 - TP. Hồ Chí Minh</t>
  </si>
  <si>
    <t>028.3717.3427</t>
  </si>
  <si>
    <t>recruitment@intl.pepsico.com</t>
  </si>
  <si>
    <t>MST: 0302017440</t>
  </si>
  <si>
    <t>Tầng 12, tòa nhà MPlaza Saigon, Số 39 Lê Duẩn, P.Bến Nghé, Q.1, TP. Hồ Chí Minh</t>
  </si>
  <si>
    <t>028.6255.5660</t>
  </si>
  <si>
    <t>https://www.masanconsumer.com/</t>
  </si>
  <si>
    <t>Nước tăng lực, nước uống đóng chai</t>
  </si>
  <si>
    <t>MST: 0301258309</t>
  </si>
  <si>
    <r>
      <t>Công ty TNHH Chế Biến Thực Phẩm</t>
    </r>
    <r>
      <rPr>
        <sz val="11"/>
        <color rgb="FFFF0000"/>
        <rFont val="Calibri"/>
        <family val="2"/>
        <scheme val="minor"/>
      </rPr>
      <t xml:space="preserve"> </t>
    </r>
    <r>
      <rPr>
        <sz val="11"/>
        <color theme="1"/>
        <rFont val="Calibri"/>
        <family val="2"/>
        <scheme val="minor"/>
      </rPr>
      <t>Quang Minh</t>
    </r>
  </si>
  <si>
    <t>934 D1 Kcn Cát Lái ( Cụm 2) Đường D, Phường Thạnh Mỹ Lợi, Thành phố Thủ Đức, Thành phố Hồ Chí Minh</t>
  </si>
  <si>
    <t>028.3742.1343</t>
  </si>
  <si>
    <t>gasaco2019@gmail.com</t>
  </si>
  <si>
    <t>https://gasaco.com.vn/</t>
  </si>
  <si>
    <t>Nước uống, nước ép trái cây, trà chanh, nước yến nha đam</t>
  </si>
  <si>
    <t>MST: 0302395763</t>
  </si>
  <si>
    <t>Công ty TNHH SX&amp;TM Tân Quang Minh</t>
  </si>
  <si>
    <t>Lô C21/I, Đường số 2F, Khu Công nghiệp Vĩnh Lộc , Xã Vĩnh Lộc A, Huyện Bình Chánh, TP. HCM</t>
  </si>
  <si>
    <t>028.3765.2567</t>
  </si>
  <si>
    <t>info@bidrico.com.vn</t>
  </si>
  <si>
    <t>https://bidrico.com.vn/</t>
  </si>
  <si>
    <t>Nước chanh muối, nước tăng lực, nước ngọt có ga,…</t>
  </si>
  <si>
    <t>MST: 0315290849</t>
  </si>
  <si>
    <t>Công ty TNHH Nước Giải Khát Lai Phú</t>
  </si>
  <si>
    <t>Công ty Cổ Phần Lai Phú</t>
  </si>
  <si>
    <t>186 Quốc lộ 22, X. Tân Hiệp, H. Hóc Môn, TP. HCM</t>
  </si>
  <si>
    <t>028.3949.1423</t>
  </si>
  <si>
    <t>info@laiphubeverage.com</t>
  </si>
  <si>
    <t>https://laiphubeverage.com/</t>
  </si>
  <si>
    <t>Nước chanh dây, xoài, nha đam, dưa lưới</t>
  </si>
  <si>
    <t>MST: 0310781522</t>
  </si>
  <si>
    <t>Công ty TNHH Cung ứng Thực Phẩm Metro</t>
  </si>
  <si>
    <r>
      <t>21 </t>
    </r>
    <r>
      <rPr>
        <sz val="9"/>
        <color rgb="FF000000"/>
        <rFont val="Arial"/>
        <family val="2"/>
      </rPr>
      <t>Đường Số 89, Ấp Cây Da, Xã Tân Phú Trung, Huyện Củ Chi, TP.Hồ Chí Minh</t>
    </r>
  </si>
  <si>
    <t>028.5430.4791/028.3796.6898</t>
  </si>
  <si>
    <t>yenle@queennest.com/admin-mt@queennest.com</t>
  </si>
  <si>
    <t>https://queennest.com/</t>
  </si>
  <si>
    <t>Nước tăng lực, nước yến</t>
  </si>
  <si>
    <t>MST: 0307982902</t>
  </si>
  <si>
    <t>Công ty TNHH Sản xuất Thương mại Tấn Lộc</t>
  </si>
  <si>
    <t>1/119 Đường Cầu Xéo, P.Tân Sơn Nhì, Quận Tân Phú, Hồ Chí Minh</t>
  </si>
  <si>
    <t>028.3847.0116/028.3847.0273</t>
  </si>
  <si>
    <t>dametanloc@gmail.com</t>
  </si>
  <si>
    <t>https://tanloc.vn/</t>
  </si>
  <si>
    <t>Pha chế NGK được làm từ me, chanh, chanh đào, chanh dây</t>
  </si>
  <si>
    <t>MST: 0302983116</t>
  </si>
  <si>
    <t>Công ty TNHH Công Nghệ Thực Phẩm Nhật Hồng</t>
  </si>
  <si>
    <t>7 Phan Đình Phùng, P. Tân Thành, Q. Tân Phú,Tp. Hồ Chí Minh</t>
  </si>
  <si>
    <t>028.3810.7611</t>
  </si>
  <si>
    <t>nhathonghotro@gmail.com</t>
  </si>
  <si>
    <t>Nước thanh nhiệt, nước giải khát linh chi, nước lô hội</t>
  </si>
  <si>
    <t>MST: 0311999779</t>
  </si>
  <si>
    <t>Công ty TNHH Nụ Cười Ana</t>
  </si>
  <si>
    <t>1450 Lê Đức Thọ, Phường 13, Q. Gò Vấp, Tp. Hồ Chí Minh</t>
  </si>
  <si>
    <t>0973.842.277/0973.812.277</t>
  </si>
  <si>
    <t>anasmile@gmail.com</t>
  </si>
  <si>
    <t>http://anawater.com/</t>
  </si>
  <si>
    <t xml:space="preserve">Nước tăng lực, nước ngọt </t>
  </si>
  <si>
    <t>MST: 0316607961</t>
  </si>
  <si>
    <t xml:space="preserve">CÔNG TY TNHH THỰC PHẨM VÀ NƯỚC GIẢI KHÁT LEFAM
</t>
  </si>
  <si>
    <t>Tầng 1, tòa nhà Packsimex, 52 Đông Du, Quận 1, Tp Hồ Chí Minh</t>
  </si>
  <si>
    <t>028.2211.6631</t>
  </si>
  <si>
    <t>kinhdoanh@lefam.com.vn</t>
  </si>
  <si>
    <t>www.lefam.com.vn</t>
  </si>
  <si>
    <t>Nước giải khát có ga, không ga đóng chai, lon, nước tăng lực</t>
  </si>
  <si>
    <t>MST: 0311604565</t>
  </si>
  <si>
    <t>Công ty TNHH Đầu Tư Đỉnh Nam</t>
  </si>
  <si>
    <t xml:space="preserve">Số 43, Đường R, KĐT Lakeview, P. An Phú, TP. Thủ Đức, Tp. Hồ Chí Minh </t>
  </si>
  <si>
    <t>028.3740.7801/0976.610.761</t>
  </si>
  <si>
    <t>info@wenatur.vn</t>
  </si>
  <si>
    <t>https://wenatur.vn/</t>
  </si>
  <si>
    <t>MST: 0301454624</t>
  </si>
  <si>
    <t>Công ty TNHH Chế Biến Lương Thực Thực Phẩm Thương Mại Châu Giang</t>
  </si>
  <si>
    <t>Ô nhà xưởng số 1, Lô C1-1/X1, Đường D4, KCN Tân Phú Trung, H. Củ Chi, Tp. Hồ Chí Minh</t>
  </si>
  <si>
    <t>0903.722.771</t>
  </si>
  <si>
    <t>chaugiangfood@gmail.com</t>
  </si>
  <si>
    <t>www.chaugiangfood.com</t>
  </si>
  <si>
    <t>Nước tăng lực, trà gừng, nước trái cây</t>
  </si>
  <si>
    <t>MST: 0300583659-002</t>
  </si>
  <si>
    <t>Chi nhánh Tổng công ty CP Bia Rượu NGK Sài Gòn - Nhà máy Bia Sài Gòn - Nguyễn Chí Thanh</t>
  </si>
  <si>
    <t>187 Nguyễn Chí Thanh, P.12, Q.5, TP. Hồ Chí Minh</t>
  </si>
  <si>
    <t>028.3855.9595</t>
  </si>
  <si>
    <t>MST: 0300583659-042</t>
  </si>
  <si>
    <t>Chi nhánh Tổng Công ty CP Bia - Rượu - NGK Sài Gòn - Nhà máy Bia Sài Gòn - Củ Chi</t>
  </si>
  <si>
    <t>Khu C1, Đường D3, Khu Công nghiệp Tây Bắc Củ Chi, Thị Trấn Củ Chi, Huyện Củ Chi, TP. Hồ Chí Minh</t>
  </si>
  <si>
    <t>028.3792.5160</t>
  </si>
  <si>
    <t>MST: 0304116373-004</t>
  </si>
  <si>
    <t>Chi nhánh Công ty CP Tập đoàn Bia Sài Gòn Bình Tây - Nhà máy Bia Sài Gòn Hoàng Quỳnh</t>
  </si>
  <si>
    <t>A73/I Đường số 7, Khu Công nghiệp Vĩnh Lộc, P.Bình Hưng Hòa B, Q.Bình Tân, TP. Hồ Chí Minh</t>
  </si>
  <si>
    <t>028.5425.2897</t>
  </si>
  <si>
    <t>MST: 0300831132</t>
  </si>
  <si>
    <t>Công ty TNHH Nhà máy Bia Heineken Việt Nam - Nhà máy Bia quận 12</t>
  </si>
  <si>
    <t>170 Lê Văn Khương, Tân Thới An, Quận 12, Thành phố Hồ Chí Minh</t>
  </si>
  <si>
    <t>028.3717.3411</t>
  </si>
  <si>
    <t>MST: 0304712030</t>
  </si>
  <si>
    <t>Công ty TNHH SX-TM-DV Sài Gòn Phương Nam</t>
  </si>
  <si>
    <t>Tầng 14, Tòa Nhà HM Town, 412 Nguyễn Thị Minh Khai, Phường 05, Quận 3, TP.Hồ Chí Minh</t>
  </si>
  <si>
    <t>028.3501.4640</t>
  </si>
  <si>
    <t>Sản xuất sữa chua lỏng; Sản xuất đồ uống không cồn (NGK các loại, SX nước uống tinh khiết đóng đai)</t>
  </si>
  <si>
    <t>MST: 0302299587</t>
  </si>
  <si>
    <t>Doanh Nghiệp Tư Nhân Minh Nghi</t>
  </si>
  <si>
    <t>Lô D7 Đường số 2, KCN Lê Minh Xuân, Xã Tân Nhựt, Huyện Bình Chánh, TP.Hồ Chí Minh</t>
  </si>
  <si>
    <t>028.3766.1451</t>
  </si>
  <si>
    <t>minhnghipte@yahoo.com</t>
  </si>
  <si>
    <t>MST: 0300762150</t>
  </si>
  <si>
    <t>Công ty TNHH Quốc tế Unilever Việt Nam</t>
  </si>
  <si>
    <t>156 Nguyễn Lương Bằng - P.Tân Phú - Q.7 - TP. Hồ Chí Minh</t>
  </si>
  <si>
    <t>028.5413.5686</t>
  </si>
  <si>
    <t>bui-thu.huong@unilever.com</t>
  </si>
  <si>
    <t>https://www.unilever.com.vn/</t>
  </si>
  <si>
    <t>MST: 0310086448</t>
  </si>
  <si>
    <t>Công ty TNHH MTV Quý Phú Lâm</t>
  </si>
  <si>
    <t>L20, CX Phú Lâm A, Kinh Dương Vương, P 12, Q 6, TP. Hồ Chí Minh</t>
  </si>
  <si>
    <t>028.7700.7799/0964.444.446</t>
  </si>
  <si>
    <t>eubeer.vn@gmail.com</t>
  </si>
  <si>
    <t>Bia tươi, bia lon, bia chai</t>
  </si>
  <si>
    <t>MST: 0302150724</t>
  </si>
  <si>
    <t>Công ty TNHH Sản Xuất Thương Mại Bạch Đằng</t>
  </si>
  <si>
    <t>Số 61 Võ Văn Bích, Xã Tân Thạnh Đông, Huyện Củ Chi, TP. Hồ Chí Minh</t>
  </si>
  <si>
    <t>028.3820.1162</t>
  </si>
  <si>
    <t>info@bachdangbrewery.vn</t>
  </si>
  <si>
    <t>Bia lon</t>
  </si>
  <si>
    <t>MST: 0316712116</t>
  </si>
  <si>
    <t>Công ty CP Sản xuất thương mại Bia 13</t>
  </si>
  <si>
    <t>101 Võ Văn Tần, P.Võ Thị Sáu, Q.3, TP. Hồ Chí Minh</t>
  </si>
  <si>
    <t>0937.666.286</t>
  </si>
  <si>
    <t>MST: 0300514013-010</t>
  </si>
  <si>
    <t>Nhà máy Sản xuất Rượu Bia 27/7</t>
  </si>
  <si>
    <t>Công ty TNHH MTV 27/7 Thành phố Hồ Chí Minh</t>
  </si>
  <si>
    <t>73 Trần Bình Trọng, Phường 1, Q.Gò Vấp, TP.Hồ Chí Minh</t>
  </si>
  <si>
    <t>028.3894.5112/028.3840.8210</t>
  </si>
  <si>
    <t>phongtonghop277@gmail.com</t>
  </si>
  <si>
    <t>http://www.27-7.com.vn/home/index.html</t>
  </si>
  <si>
    <t>MST: 1500482064</t>
  </si>
  <si>
    <t>Công ty CP Bia Sài Gòn - Vĩnh Long</t>
  </si>
  <si>
    <t>Số 11, Khóm Tân Vĩnh Thuận, P.Tân Ngãi, TP. Vĩnh Long, Vĩnh Long</t>
  </si>
  <si>
    <t>Vĩnh Long</t>
  </si>
  <si>
    <t>0270.3895.999</t>
  </si>
  <si>
    <t>info@savibeco.com.vn</t>
  </si>
  <si>
    <t>http://savibeco.com.vn/</t>
  </si>
  <si>
    <t>MST: 0314882232-001</t>
  </si>
  <si>
    <t>Chi nhánh 1 Công ty TNHH Nước giải khát Tingco Việt Nam</t>
  </si>
  <si>
    <t>Công ty TNHH Nước giải khát Tingco Việt Nam</t>
  </si>
  <si>
    <t>Số 394/6 Đường Võ Nguyên Giáp, Tổ 6, Ấp Tân Cang, Xã Phước Tân, Thành Phố Biên Hòa, Đồng Nai</t>
  </si>
  <si>
    <t>028.2210.7946</t>
  </si>
  <si>
    <t>http://tingco.com.vn/</t>
  </si>
  <si>
    <t>MST: 4101543419</t>
  </si>
  <si>
    <t>Công ty CP Tingco Bình Định</t>
  </si>
  <si>
    <t>Lô A3.12+A3.13 Khu CN Nhơn Hội (Khu A), KKT Nhơn Hội, Xã Nhơn Hội, Thành phố Quy Nhơn, Bình Định</t>
  </si>
  <si>
    <t xml:space="preserve">Bia </t>
  </si>
  <si>
    <t>Áp dụng thông tư 19/2016/TT-BCT Quy định mức tiêu hao năng lượng 
trong ngành công nghiệp sản xuất bia và nước giải khát</t>
  </si>
  <si>
    <t>Công suất bia (triệu lít/năm)</t>
  </si>
  <si>
    <t>Công suất NGK (triệu lít/năm)</t>
  </si>
  <si>
    <t>Ghi chú</t>
  </si>
  <si>
    <t>150 - Theo số liệu biogas</t>
  </si>
  <si>
    <t>10 dây chuyền (có đầu tư thêm năm 2019 30 triệu đô, không biết đã hoàn thành hay chưa)</t>
  </si>
  <si>
    <t>URC có 5 nhà máy: 3 NM ở Bình Dương, 1 nhà máy Hà Nội và 1 nhà máy ở Quảng Ngãi</t>
  </si>
  <si>
    <t>Theo số liệu dự án 55</t>
  </si>
  <si>
    <t>Theo số liệu biogas</t>
  </si>
  <si>
    <t>Tổng công suất 2 nhà máy là 100 triệu lít bia (STT 17 và 26)</t>
  </si>
  <si>
    <t>Có chi nhánh Tiền Giang
Công suất 3 triệu thùng/năm</t>
  </si>
  <si>
    <t>Thuộc tập đoàn ABINBEV (Công ty AB InBev Việt Nam)
150 - Theo số lieeji biogas</t>
  </si>
  <si>
    <t>Web không vào được
150 - Theo số liệu biogas</t>
  </si>
  <si>
    <t>Không hợp tác trong dự án MRV
Theo số liệu biogas</t>
  </si>
  <si>
    <t>100 - Theo số liệu biogas</t>
  </si>
  <si>
    <t>Giám đốc: Nguyễn Thị Lan, sđt 0988. 401.131</t>
  </si>
  <si>
    <t>Báo cáo thống kê năm 2020 sản lượng 24 triệu lít (5.4 trieju lít bia chai HN 450ml và 18.6 triệu lít bia lon HN)
Công suất bia thiết kế sau 2 giai đoạn là 50 triệu lít/ nam
100 - Theo số liệu biogas</t>
  </si>
  <si>
    <t>Đã hoàn thiện giai đoạn 1.
Giai đoạn 2 chính thức vận hành năm  2023.
Năm 2025 hoàn thiện toàn bộ nhà máy với công suất 1 tỷ lít/năm</t>
  </si>
  <si>
    <t>Web công ty không try cập được</t>
  </si>
  <si>
    <t>Sản lượng mỗi năm hơn 72 triệu sản phẩm</t>
  </si>
  <si>
    <t>Tìm kiếm không có thông tin về công suất thiết kế
Có thông tin 2013 sản lượng đạt sản xuất 43,5 triệu lít qua nguồn youtube</t>
  </si>
  <si>
    <t>Sản lượng hơn 200 triệu lon/năm quy đổi ra thành 50 triệu lít</t>
  </si>
  <si>
    <t>Tìm kiếm không có thông tin về công suất</t>
  </si>
  <si>
    <t>- Tìm kiếm không có thông tin về công suất
- Công ty bé, Xác định không thể cạnh tranh được với các sản phẩm đã có thương hiệu mạnh, Công ty Cổ phần Liên Sơn tập trung đưa sản phẩm bia Lào Cai về thị trường nông thôn, vùng cao.</t>
  </si>
  <si>
    <t xml:space="preserve">Công ty TNHH Sapporo Việt Nam khánh thành nhà máy bia năm 2011 với trang bị công nghệ nấu bia hiện đại bậc nhất theo tiêu chuẩn Nhật Bản. Nhà máy tọa lạc tại Khu Công nghiệp Việt Hóa-Đức Hòa 3, tỉnh Long An với quy mô lên đến 6,5 ha. Nhà máy Long An đang hoạt động ở giai đoạn 1 với công suất thiết kế 64 triệu lít/năm và dự kiến sẽ được nâng cao công suất lên đến 150 triệu lít/năm trong thời gian tới.
</t>
  </si>
  <si>
    <t>Sản phẩm Bia chủ yếu là Bia hơi ,
sản lượng tiêu thụ Năm 2021 là 5 triệu lít; 2020 là 5,6 triệu lít; 2018 là 5,7 triệu lít;  2017: 6,3 triệu lít 
(Số liệu theo Báo cáo thường niên)
===&gt; dự đoán công suất là 7 triệu lít /năm</t>
  </si>
  <si>
    <t>Sản lượng sản xuất năm 2021 là 25,84 triệu lít( BC-danh-gia-ket-qua-thuc-hien-KHSXKD-2021-pdf)</t>
  </si>
  <si>
    <t>Sản lượng sản xuất năm 2021 theo kế hoạch là 112,5 triệu lít,  thực tế là 75,429 triệu lít
Bổ sung thêm sđt 0238.3587.200</t>
  </si>
  <si>
    <t>Công ty cổ phần Bia Sài Gòn – Phú Thọ là đơn vị chuyên sản xuất sản phẩm bia lon 333 để tiêu thụ trên thị trường miền Bắc với năng lực sản xuất là 35,5 triệu lít/năm</t>
  </si>
  <si>
    <t>Bia hơi: 3 triệu lít/năm
Bia chai: 30 triệu lít/năm</t>
  </si>
  <si>
    <t>Nhà máy có thể đạt công suất tối đa lên đến 850 triệu lít/năm với tổng cộng 10 dây chuyền sản xuất, trong đó, 05 dây chuyền đã hoàn thiện đi vào hoạt động với công suất 300 triệu lít/năm và 05 dây chuyền còn lại sẽ tiếp tục được lắp đặt vào giai đoạn hai. Nhà máy tại KCN Điện Nam - Điện Ngọc,</t>
  </si>
  <si>
    <t>Theo thiết kế, Nhà máy bia Heineken Việt Nam - Quảng Nam có quy mô công suất 220 triệu lít bia/năm, tuy nhiên công suất hiện tại mới đạt 110 triệu lít/năm. Năm 2018, sản lượng bia sản xuất đạt 123 triệu lít, đóng góp ngân sách tỉnh hơn 1.300 tỷ đồng. Từ năm 2020 đến nay, sản lượng bia tiêu thụ liên tục sụt giảm; riêng 7 tháng đầu năm 2022 chỉ đạt gần 45 triệu lít, đóng góp ngân sách địa phương hơn 432 tỷ đồng.</t>
  </si>
  <si>
    <t>Tìm kiếm không có thông tin về công suất. Nghi ngờ sản xuất bánh kẹo.</t>
  </si>
  <si>
    <t>Có chi nhánh tại HN, HCM</t>
  </si>
  <si>
    <t>Sản lượng sản xuất 2021 là 11,64 triệu lít bia (BC-danh-gia-ket-qua-thuc-hien-KHSXKD-2021-pdf)</t>
  </si>
  <si>
    <t xml:space="preserve">Được đầu tư nâng công suất tháng 12/2019 - tháng 1/2021, đưa lên 120 triệu lít/năm
===&gt; sửa công suất 23 thành 120 
</t>
  </si>
  <si>
    <t>Quy mô sản xuất là 15 triệu lít/năm (7 triệu lít bia/năm; 7 triệu lít NGK/năm và 1 triệu lít sữa/năm)</t>
  </si>
  <si>
    <t>Sản lượng SX năm 2021 đạt 21,62 triệu lít (BC-danh-gia-ket-qua-thuc-hien-KHSXKD-2021-pdf)</t>
  </si>
  <si>
    <t xml:space="preserve">Tìm kiếm không có thông tin về công suất
</t>
  </si>
  <si>
    <t xml:space="preserve">- Tìm kiếm không có thông tin về công suất
- Là khách hàng áp dụng TPM của EPRO </t>
  </si>
  <si>
    <t>Có chi nhánh tại Đồng Nai, Bình Định</t>
  </si>
  <si>
    <t>Tìm kiếm không có thông tin về công suất
(hệ thống nhà xưởng rộng 20.000m2 cùng dây chuyền sản xuất hiện đại với công suất 200 container nước trái cây mỗi tháng để đáp ứng nhu cầu của khách hàng trong và ngoài nước)</t>
  </si>
  <si>
    <t>Giảm công suất do trong nội đô</t>
  </si>
  <si>
    <t>Ghi chú, cập nhật của Sở Công Thương</t>
  </si>
  <si>
    <t>Ghi chú: * Doanh nghiệp sử dụng năng lượng trọng điểm</t>
  </si>
  <si>
    <t>DANH SÁCH ĐỐI TƯỢNG</t>
  </si>
  <si>
    <t>Tỉnh, thành phố</t>
  </si>
  <si>
    <t>Công suất thiết kế (triệu lít/năm)</t>
  </si>
  <si>
    <t>Vĩnh Phúc</t>
  </si>
  <si>
    <t>Hà Giang</t>
  </si>
  <si>
    <t>Bắc Kạn</t>
  </si>
  <si>
    <t>Tuyên Quang</t>
  </si>
  <si>
    <t>Yên Bái</t>
  </si>
  <si>
    <t>Lạng Sơn</t>
  </si>
  <si>
    <t>Điện Biên</t>
  </si>
  <si>
    <t>Lai Châu</t>
  </si>
  <si>
    <t>Sơn La</t>
  </si>
  <si>
    <t>Bình Thuận</t>
  </si>
  <si>
    <t>Gia Lai</t>
  </si>
  <si>
    <t>Đắk Nông</t>
  </si>
  <si>
    <t>Bình Phước</t>
  </si>
  <si>
    <t>Trà Vinh</t>
  </si>
  <si>
    <t>An Giang</t>
  </si>
  <si>
    <t>Cà Mau</t>
  </si>
  <si>
    <t>Số 85 Lê Duẩn, Phường Quán Trữ, Quận Kiến An, Hải Phòng</t>
  </si>
  <si>
    <t>MST: 0200573456</t>
  </si>
  <si>
    <t>Công ty CP Bia Tây Âu</t>
  </si>
  <si>
    <t>Bia chai nhựa</t>
  </si>
  <si>
    <t>Số 3464 cụm công nghiệp Vĩnh Niệm, Phường Vĩnh Niệm, Quận Lê Chân, Hải Phòng</t>
  </si>
  <si>
    <t>0225.3853.123</t>
  </si>
  <si>
    <t>STT trên</t>
  </si>
  <si>
    <t>STT dưới</t>
  </si>
  <si>
    <t>Cơ sở tiêu thụ NL trọng điểm</t>
  </si>
  <si>
    <t>Tháng 10</t>
  </si>
  <si>
    <t>Tháng 11</t>
  </si>
  <si>
    <t>Tháng 12</t>
  </si>
  <si>
    <t>Từ ngày</t>
  </si>
  <si>
    <t>Đếnngày</t>
  </si>
  <si>
    <t>Hoàn thiện kế hoạch khảo sát, đánh giá</t>
  </si>
  <si>
    <t>Khảo sát phiếu hỏi</t>
  </si>
  <si>
    <t>Khảo sát sâu 3 Sở Công Thương</t>
  </si>
  <si>
    <t>Khảo sát đánh giá 10 doanh nghiệp</t>
  </si>
  <si>
    <t>Xử lý, làm sạch số liệu</t>
  </si>
  <si>
    <t>Bảo cáo, tổng kết</t>
  </si>
  <si>
    <t>Tên doanh nghiệp*</t>
  </si>
  <si>
    <t>Sở Công Thương kiểm tra và cung cấp thông tin bổ sung, cập nhật danh sách dưới đây, nếu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</si>
</sst>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20"/>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i/>
      <sz val="9"/>
      <color theme="1"/>
      <name val="Calibri"/>
      <family val="2"/>
      <scheme val="minor"/>
    </font>
    <font>
      <u/>
      <sz val="11"/>
      <color theme="10"/>
      <name val="Calibri"/>
      <family val="2"/>
      <scheme val="minor"/>
    </font>
    <font>
      <b/>
      <i/>
      <sz val="9"/>
      <color theme="1"/>
      <name val="Calibri"/>
      <family val="2"/>
      <scheme val="minor"/>
    </font>
    <font>
      <sz val="11"/>
      <name val="Calibri"/>
      <family val="2"/>
      <scheme val="minor"/>
    </font>
    <font>
      <i/>
      <sz val="9"/>
      <name val="Calibri"/>
      <family val="2"/>
      <scheme val="minor"/>
    </font>
    <font>
      <sz val="11"/>
      <color rgb="FF333333"/>
      <name val="Roboto"/>
    </font>
    <font>
      <sz val="11"/>
      <color rgb="FF333333"/>
      <name val="Arial"/>
      <family val="2"/>
    </font>
    <font>
      <i/>
      <sz val="9"/>
      <color theme="10"/>
      <name val="Calibri"/>
      <family val="2"/>
      <scheme val="minor"/>
    </font>
    <font>
      <sz val="11"/>
      <color rgb="FF4D5156"/>
      <name val="Arial"/>
      <family val="2"/>
    </font>
    <font>
      <sz val="11"/>
      <color rgb="FFFF0000"/>
      <name val="Calibri"/>
      <family val="2"/>
      <scheme val="minor"/>
    </font>
    <font>
      <sz val="11"/>
      <name val="Times New Roman"/>
      <family val="1"/>
    </font>
    <font>
      <sz val="9"/>
      <color rgb="FF000000"/>
      <name val="Arial"/>
      <family val="2"/>
    </font>
    <font>
      <sz val="9"/>
      <color theme="1"/>
      <name val="Calibri Light"/>
      <family val="1"/>
      <charset val="163"/>
      <scheme val="major"/>
    </font>
    <font>
      <sz val="8"/>
      <color theme="1"/>
      <name val="Calibri"/>
      <family val="2"/>
      <scheme val="minor"/>
    </font>
    <font>
      <sz val="11"/>
      <color rgb="FF3F3F76"/>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149967955565050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8" fillId="0" borderId="0" applyNumberFormat="0" applyFill="0" applyBorder="0" applyAlignment="0" applyProtection="0"/>
    <xf numFmtId="0" fontId="21" fillId="3" borderId="13" applyNumberFormat="0" applyFont="0" applyFill="0" applyBorder="0" applyAlignment="0"/>
    <xf numFmtId="0" fontId="21" fillId="3" borderId="13" applyNumberFormat="0" applyFont="0" applyFill="0" applyBorder="0" applyAlignment="0">
      <protection locked="0"/>
    </xf>
  </cellStyleXfs>
  <cellXfs count="119">
    <xf numFmtId="0" fontId="0" fillId="0" borderId="0" xfId="0"/>
    <xf numFmtId="0" fontId="0" fillId="0" borderId="0" xfId="0" applyAlignment="1">
      <alignment vertical="top"/>
    </xf>
    <xf numFmtId="0" fontId="4" fillId="0" borderId="0" xfId="0" applyFont="1" applyAlignment="1">
      <alignment vertical="top"/>
    </xf>
    <xf numFmtId="0" fontId="4"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4" fillId="0" borderId="1" xfId="0" applyFont="1" applyBorder="1" applyAlignment="1">
      <alignment horizontal="center" vertical="top" wrapText="1"/>
    </xf>
    <xf numFmtId="0" fontId="0" fillId="0" borderId="0" xfId="0" applyAlignment="1">
      <alignment vertical="top" wrapText="1"/>
    </xf>
    <xf numFmtId="0" fontId="0" fillId="0" borderId="1" xfId="0" applyBorder="1" applyAlignment="1">
      <alignment vertical="top"/>
    </xf>
    <xf numFmtId="0" fontId="0" fillId="0" borderId="3" xfId="0" applyBorder="1" applyAlignment="1">
      <alignment horizontal="center" vertical="top"/>
    </xf>
    <xf numFmtId="0" fontId="0" fillId="0" borderId="5" xfId="0" applyBorder="1" applyAlignment="1">
      <alignment horizontal="center" vertical="top"/>
    </xf>
    <xf numFmtId="0" fontId="4" fillId="0" borderId="0" xfId="0" applyFont="1"/>
    <xf numFmtId="0" fontId="6" fillId="0" borderId="0" xfId="0" applyFont="1" applyAlignment="1">
      <alignment vertical="top"/>
    </xf>
    <xf numFmtId="0" fontId="7" fillId="0" borderId="0" xfId="0" applyFont="1" applyAlignment="1">
      <alignment horizontal="center" vertical="top"/>
    </xf>
    <xf numFmtId="0" fontId="0" fillId="0" borderId="0" xfId="0" applyAlignment="1">
      <alignment horizontal="center" vertical="top" wrapText="1"/>
    </xf>
    <xf numFmtId="0" fontId="4" fillId="0" borderId="0" xfId="0" applyFont="1" applyAlignment="1">
      <alignment horizontal="center" vertical="top"/>
    </xf>
    <xf numFmtId="0" fontId="4" fillId="0" borderId="1" xfId="0" applyFont="1" applyBorder="1" applyAlignment="1">
      <alignment horizontal="center" vertical="top"/>
    </xf>
    <xf numFmtId="0" fontId="1" fillId="0" borderId="0" xfId="0" applyFont="1" applyAlignment="1">
      <alignment vertical="top"/>
    </xf>
    <xf numFmtId="0" fontId="4" fillId="0" borderId="3" xfId="0" applyFont="1" applyBorder="1" applyAlignment="1">
      <alignment horizontal="center" vertical="top" wrapText="1"/>
    </xf>
    <xf numFmtId="0" fontId="10"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7" fillId="0" borderId="1" xfId="0" applyFont="1" applyBorder="1" applyAlignment="1">
      <alignment horizontal="center" vertical="top"/>
    </xf>
    <xf numFmtId="49" fontId="0" fillId="0" borderId="1" xfId="0" applyNumberFormat="1" applyBorder="1" applyAlignment="1">
      <alignment vertical="top" wrapText="1"/>
    </xf>
    <xf numFmtId="0" fontId="0" fillId="0" borderId="3" xfId="0" applyBorder="1" applyAlignment="1">
      <alignment vertical="top" wrapText="1"/>
    </xf>
    <xf numFmtId="0" fontId="8" fillId="0" borderId="1" xfId="1" applyBorder="1" applyAlignment="1">
      <alignment vertical="top" wrapText="1"/>
    </xf>
    <xf numFmtId="0" fontId="0" fillId="0" borderId="4" xfId="0" applyBorder="1" applyAlignment="1">
      <alignment vertical="top"/>
    </xf>
    <xf numFmtId="0" fontId="8" fillId="0" borderId="3" xfId="1" applyBorder="1" applyAlignment="1">
      <alignment vertical="top"/>
    </xf>
    <xf numFmtId="0" fontId="10" fillId="0" borderId="1" xfId="0" applyFont="1" applyBorder="1" applyAlignment="1">
      <alignment vertical="top"/>
    </xf>
    <xf numFmtId="0" fontId="10" fillId="0" borderId="3" xfId="0" applyFont="1" applyBorder="1" applyAlignment="1">
      <alignment horizontal="center" vertical="top"/>
    </xf>
    <xf numFmtId="0" fontId="10" fillId="0" borderId="5" xfId="0" applyFont="1" applyBorder="1" applyAlignment="1">
      <alignment horizontal="center" vertical="top"/>
    </xf>
    <xf numFmtId="0" fontId="11" fillId="0" borderId="1" xfId="0" applyFont="1" applyBorder="1" applyAlignment="1">
      <alignment horizontal="center" vertical="top"/>
    </xf>
    <xf numFmtId="0" fontId="10" fillId="0" borderId="3" xfId="0" applyFont="1" applyBorder="1" applyAlignment="1">
      <alignment vertical="top" wrapText="1"/>
    </xf>
    <xf numFmtId="0" fontId="10" fillId="0" borderId="4" xfId="0" applyFont="1" applyBorder="1" applyAlignment="1">
      <alignment vertical="top"/>
    </xf>
    <xf numFmtId="0" fontId="12" fillId="0" borderId="3" xfId="0" applyFont="1" applyBorder="1" applyAlignment="1">
      <alignment vertical="top"/>
    </xf>
    <xf numFmtId="0" fontId="10" fillId="0" borderId="0" xfId="0" applyFont="1" applyAlignment="1">
      <alignment vertical="top"/>
    </xf>
    <xf numFmtId="0" fontId="8" fillId="0" borderId="3" xfId="1" applyFill="1" applyBorder="1" applyAlignment="1">
      <alignment vertical="top" wrapText="1"/>
    </xf>
    <xf numFmtId="0" fontId="13" fillId="0" borderId="1" xfId="0" applyFont="1" applyBorder="1" applyAlignment="1">
      <alignment vertical="top"/>
    </xf>
    <xf numFmtId="0" fontId="13" fillId="0" borderId="1" xfId="0" applyFont="1" applyBorder="1" applyAlignment="1">
      <alignment horizontal="center" vertical="top"/>
    </xf>
    <xf numFmtId="0" fontId="8" fillId="0" borderId="3" xfId="1" applyBorder="1" applyAlignment="1">
      <alignment vertical="top" wrapText="1"/>
    </xf>
    <xf numFmtId="49" fontId="0" fillId="0" borderId="1" xfId="0" quotePrefix="1" applyNumberFormat="1" applyBorder="1" applyAlignment="1">
      <alignment vertical="top" wrapText="1"/>
    </xf>
    <xf numFmtId="0" fontId="0" fillId="0" borderId="1" xfId="0" quotePrefix="1" applyBorder="1" applyAlignment="1">
      <alignment vertical="top" wrapText="1"/>
    </xf>
    <xf numFmtId="0" fontId="14" fillId="0" borderId="1" xfId="1" applyFont="1" applyBorder="1" applyAlignment="1">
      <alignment horizontal="center" vertical="top"/>
    </xf>
    <xf numFmtId="0" fontId="0" fillId="0" borderId="4" xfId="0" applyBorder="1" applyAlignment="1">
      <alignment vertical="top" wrapText="1"/>
    </xf>
    <xf numFmtId="0" fontId="15" fillId="0" borderId="3" xfId="0" applyFont="1" applyBorder="1" applyAlignment="1">
      <alignment vertical="top"/>
    </xf>
    <xf numFmtId="0" fontId="17" fillId="0" borderId="3" xfId="0" applyFont="1" applyBorder="1" applyAlignment="1">
      <alignment vertical="top"/>
    </xf>
    <xf numFmtId="0" fontId="7" fillId="0" borderId="1" xfId="0" applyFont="1" applyBorder="1" applyAlignment="1">
      <alignment vertical="top" wrapText="1"/>
    </xf>
    <xf numFmtId="0" fontId="8" fillId="0" borderId="1" xfId="1" applyFill="1" applyBorder="1" applyAlignment="1">
      <alignment vertical="top" wrapText="1"/>
    </xf>
    <xf numFmtId="0" fontId="5" fillId="0" borderId="0" xfId="0" applyFont="1" applyAlignment="1">
      <alignment horizontal="right" vertical="top"/>
    </xf>
    <xf numFmtId="1" fontId="19" fillId="0" borderId="0" xfId="0" applyNumberFormat="1" applyFont="1" applyAlignment="1">
      <alignment horizontal="left" vertical="top" wrapText="1"/>
    </xf>
    <xf numFmtId="0" fontId="6" fillId="0" borderId="0" xfId="0" applyFont="1" applyAlignment="1">
      <alignment vertical="top" wrapText="1"/>
    </xf>
    <xf numFmtId="0" fontId="4" fillId="0" borderId="12" xfId="0" applyFont="1" applyBorder="1" applyAlignment="1">
      <alignment horizontal="center" vertical="top"/>
    </xf>
    <xf numFmtId="0" fontId="0" fillId="0" borderId="5" xfId="0" applyBorder="1" applyAlignment="1">
      <alignment vertical="top" wrapText="1"/>
    </xf>
    <xf numFmtId="0" fontId="0" fillId="0" borderId="5" xfId="0" applyBorder="1" applyAlignment="1">
      <alignment horizontal="left" vertical="top" wrapText="1"/>
    </xf>
    <xf numFmtId="0" fontId="4" fillId="0" borderId="1" xfId="0" applyFont="1" applyBorder="1"/>
    <xf numFmtId="0" fontId="10" fillId="0" borderId="5" xfId="0" applyFont="1" applyBorder="1" applyAlignment="1">
      <alignment horizontal="left" vertical="top" wrapText="1"/>
    </xf>
    <xf numFmtId="0" fontId="4" fillId="0" borderId="9" xfId="0" applyFont="1" applyBorder="1" applyAlignment="1">
      <alignment horizontal="center" vertical="top" wrapText="1"/>
    </xf>
    <xf numFmtId="0" fontId="4" fillId="0" borderId="12" xfId="0" applyFont="1" applyBorder="1" applyAlignment="1">
      <alignment horizontal="center" vertical="top" wrapText="1"/>
    </xf>
    <xf numFmtId="0" fontId="4" fillId="0" borderId="8" xfId="0" applyFont="1" applyBorder="1" applyAlignment="1">
      <alignment horizontal="center" vertical="top" wrapText="1"/>
    </xf>
    <xf numFmtId="0" fontId="9" fillId="0" borderId="12" xfId="0" applyFont="1" applyBorder="1" applyAlignment="1">
      <alignment horizontal="center" vertical="top" wrapText="1"/>
    </xf>
    <xf numFmtId="0" fontId="4" fillId="0" borderId="2" xfId="0" applyFont="1" applyBorder="1" applyAlignment="1">
      <alignment horizontal="center" vertical="top" wrapText="1"/>
    </xf>
    <xf numFmtId="0" fontId="0" fillId="0" borderId="7" xfId="0" applyBorder="1" applyAlignment="1">
      <alignment horizontal="left" vertical="top" wrapText="1"/>
    </xf>
    <xf numFmtId="0" fontId="0" fillId="0" borderId="11" xfId="0" applyBorder="1" applyAlignment="1">
      <alignment vertical="top"/>
    </xf>
    <xf numFmtId="0" fontId="0" fillId="0" borderId="11" xfId="0" applyBorder="1" applyAlignment="1">
      <alignment vertical="top" wrapText="1"/>
    </xf>
    <xf numFmtId="0" fontId="0" fillId="0" borderId="11"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7" fillId="0" borderId="11" xfId="0" applyFont="1" applyBorder="1" applyAlignment="1">
      <alignment horizontal="center" vertical="top"/>
    </xf>
    <xf numFmtId="0" fontId="8" fillId="0" borderId="11" xfId="1" applyBorder="1" applyAlignment="1">
      <alignment vertical="top" wrapText="1"/>
    </xf>
    <xf numFmtId="0" fontId="20" fillId="0" borderId="0" xfId="0" applyFont="1"/>
    <xf numFmtId="15" fontId="20" fillId="0" borderId="0" xfId="0" applyNumberFormat="1" applyFont="1"/>
    <xf numFmtId="0" fontId="0" fillId="0" borderId="1" xfId="0" applyBorder="1"/>
    <xf numFmtId="0" fontId="0" fillId="0" borderId="1" xfId="0" applyBorder="1" applyAlignment="1">
      <alignment horizontal="right"/>
    </xf>
    <xf numFmtId="0" fontId="0" fillId="2" borderId="1" xfId="0" applyFill="1" applyBorder="1"/>
    <xf numFmtId="0" fontId="0" fillId="0" borderId="1" xfId="0" applyBorder="1" applyAlignment="1" applyProtection="1">
      <alignment horizontal="center" vertical="top" wrapText="1"/>
      <protection locked="0"/>
    </xf>
    <xf numFmtId="0" fontId="0" fillId="0" borderId="0" xfId="0" applyAlignment="1" applyProtection="1">
      <alignment vertical="top"/>
      <protection hidden="1"/>
    </xf>
    <xf numFmtId="0" fontId="0" fillId="0" borderId="0" xfId="0" applyAlignment="1" applyProtection="1">
      <alignment horizontal="center" vertical="top"/>
      <protection hidden="1"/>
    </xf>
    <xf numFmtId="0" fontId="6" fillId="0" borderId="3"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15" fontId="0" fillId="0" borderId="1" xfId="0" applyNumberFormat="1" applyBorder="1" applyAlignment="1">
      <alignment horizontal="center"/>
    </xf>
    <xf numFmtId="0" fontId="5" fillId="0" borderId="10" xfId="0" applyFont="1" applyBorder="1" applyAlignment="1" applyProtection="1">
      <alignment horizontal="left" vertical="top"/>
      <protection locked="0"/>
    </xf>
    <xf numFmtId="0" fontId="2" fillId="0" borderId="0" xfId="0" applyFont="1" applyAlignment="1">
      <alignment horizontal="left" vertical="top" shrinkToFit="1"/>
    </xf>
    <xf numFmtId="0" fontId="0" fillId="0" borderId="10" xfId="3" applyFont="1" applyFill="1" applyBorder="1" applyAlignment="1">
      <alignment horizontal="left" vertical="top"/>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6" fillId="0" borderId="3"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0" fontId="1" fillId="0" borderId="0" xfId="0" applyFont="1" applyAlignment="1">
      <alignment horizontal="center" vertical="top" wrapText="1"/>
    </xf>
    <xf numFmtId="0" fontId="3" fillId="0" borderId="0" xfId="0" applyFont="1" applyAlignment="1">
      <alignment horizontal="center" vertical="top" wrapText="1"/>
    </xf>
    <xf numFmtId="0" fontId="0" fillId="0" borderId="2" xfId="3" applyFont="1" applyFill="1" applyBorder="1" applyAlignment="1">
      <alignment horizontal="left" vertical="top"/>
      <protection locked="0"/>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6" xfId="0" applyFont="1" applyBorder="1" applyAlignment="1">
      <alignment horizontal="center" vertical="top"/>
    </xf>
    <xf numFmtId="0" fontId="4" fillId="0" borderId="10"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2" xfId="0" applyFont="1" applyBorder="1" applyAlignment="1">
      <alignment horizontal="center" vertical="top"/>
    </xf>
    <xf numFmtId="0" fontId="4" fillId="0" borderId="9"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wrapText="1"/>
    </xf>
    <xf numFmtId="0" fontId="4" fillId="0" borderId="10"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2" xfId="0" applyFont="1" applyBorder="1" applyAlignment="1">
      <alignment horizontal="center" vertical="top" wrapText="1"/>
    </xf>
    <xf numFmtId="0" fontId="4" fillId="0" borderId="9"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cellXfs>
  <cellStyles count="4">
    <cellStyle name="Hyperlink" xfId="1" builtinId="8"/>
    <cellStyle name="Input" xfId="2" builtinId="20" customBuiltin="1"/>
    <cellStyle name="Input 2" xfId="3" xr:uid="{590607DB-1474-48EE-B6CE-E60765867CCB}"/>
    <cellStyle name="Normal" xfId="0" builtinId="0"/>
  </cellStyles>
  <dxfs count="34">
    <dxf>
      <fill>
        <patternFill>
          <bgColor theme="0" tint="-0.14996795556505021"/>
        </patternFill>
      </fill>
    </dxf>
    <dxf>
      <alignment horizontal="center"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157</xdr:row>
      <xdr:rowOff>0</xdr:rowOff>
    </xdr:from>
    <xdr:to>
      <xdr:col>19</xdr:col>
      <xdr:colOff>304800</xdr:colOff>
      <xdr:row>157</xdr:row>
      <xdr:rowOff>312270</xdr:rowOff>
    </xdr:to>
    <xdr:sp macro="" textlink="">
      <xdr:nvSpPr>
        <xdr:cNvPr id="2" name="AutoShape 2" descr="data:image/png;base64,iVBORw0KGgoAAAANSUhEUgAAAEwAAAAQCAIAAAAzuQ7wAAAFyklEQVRIid1WbUiTaxi+ar5NkrG5ZZpNsdSNPrTYVo6VJKmZS9oqVmIFfVgEhYtYK4sgqGAEMVnzx5C0TMS5kqx0jDUrkX5EUX6Maf5oWKxm7V2SOjubdX48+erp1A4cOufEuX49z/1e9/3c1/3ez/2+s2iaxv8ds//rBP4N/LoiI5HIb1OIQmtsbExLSwsGg4xl165dAoFgw4YN/f39xDItsr29feHChRqN5t69ezOjBAKBPXv2JCYmnj9//i/JAB48eCASiWw2G4BgMFheXi4SiRISErRaLcPRarUCgaCgoGBoaIiRlJeXl5KSIhAIjh8/DiA9PT1pCiqVivFVKpVWq5Ws/X5/ZWWlSqWKj48nloaGhvb2dqPRGB8fv2PHjkgkAgA0TdM07fP55s2bl5+fX1dXx2Kx6urqiP3x48dCoZDH41VVVQFoamqKQiZYsmQJgGPHjtE0PTw8rFarLRZLQ0MDgOrqapqmm5ubCaG4uFgmkxEvr9dLUVRcXFxhYaHBYCBHO53OmpoaAEVFRYRmsVgAnDhxgmx37tzJ4XAGBweZ02Uy2fLly2madrlcAG7cuEHT9Nc32dLSEggETCaTSqVau3bt1atXiV2j0YyOjt69e5fL5QLweDxRyABaW1uHhoYyMzMpigIQExNTW1ur0WiIsC9fvgDo7e0FoNfrk5OT3W43cWxqaoqJienr67NarQcPHgSQkZEhlUoDgQCAzZs3E5rdbmfO8vv9zc3Ne/fuFQgEjLG3t1cqlQJYtmwZgIGBgel2bW1tXbFixYIFCwBkZWWRPACUl5dbrdalS5deunQJgEwmi0IGYDQa1Wr1x48fGcv4+Pi+fftu376dnZ29detWAGKxmPSVzWYrLCwktOvXr6empo6MjOCPcDgcLBZLqVSSbW1tLfOosbExHA5fvnw5Nze3o6ODGOPi4hISEgDMmTMHwMTExLTIZ8+eEemk/Mxhhw8fXrVqVX19fV9fn1gsXrNmTRRyZ2dnT09PaWnpu3fvmGKvXr361q1bLBbLbDbHxsYCUCqVEolEp9OFw+ELFy4QJkVRAwMDUqnUYDAwMkZHR7u6uhQKBemjb2C32/l8vs1mKyoq2r1796tXrwCUlZX19/ePjIyQcqSmpk6LDAaDpAAks7lz5zKx/H7/2bNnAZw8eTI6ubq6ms/nZ2RkTE5Ojo2NAQiFQj6fj81mT05OlpaWkt57+vQp6aKJiQmv10t8Ozo6Xr58qdVqL168yAyz+/fvh8PhjRs3/lkhAI/Hs2nTpvXr1+v1+lAoRDr51KlTY2NjixYt0ul0FEXl5eVNi+RyuV8HEdDT05OZmUnWnz9/3r9//4cPH+RyOTPifkR+/fo1M3jMZrPRaExLS+vu7n7z5k1nZ6fP5yM38+jRo7Nnz3748GFOTs65c+eYpLlcbkVFBaYuLVEOID8//7siI5FIYmIiANJKoVAIQGxs7M2bN10uF4/H27ZtG7muX0Xm5OSQGeD1et1ud0FBAbHX19c/evQIwOnTp0l/RyHb7Xan0+lwOACUlJQUFxcDSElJwdTAmD9/PoAXL16UlZVlZWWtXLmyu7t7Zt6kV+VyOdk+efJEKBSKRKLvily8ePH4+DiAtrY2AGTeMGl/+vSpsrLy655M3ra2NoqizGazQqFgs9lut5vYr127NjOuxWKJQmaAqSk/ODjY0tKyfft2AAqFYnh4mKbp3NxciURisVh4PJ5CoWASILSKigomDpvNPnDgwI+CnzlzJj09vaamhs/ny+VyhnDlyhUAVVVV0y7MymQyJSUl8fn8b757LpfL6XQ6nc6uri6fzxed/E0ed+7c4XA4QqFQr9e/ffuWPH3+/LlEIqEoat26dUyBSkpKkpOTTSbTzDjZ2dkOh+Ob4Gq1WqfT0TT9/v37I0eOcDgcuVzu8XgYgl6vP3To0EyXWfQ/8INuMBjEYvGWLVt+euS/h39E5K+GX/cH/SfidwJ7mE8VCtZTAAAAAElFTkSuQmCC">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5532100" y="70154800"/>
          <a:ext cx="304800" cy="3122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BB34F-CB49-45ED-B6A2-1CB8BD18CF38}" name="Table2" displayName="Table2" ref="A3:AB175" totalsRowShown="0" headerRowDxfId="33" dataDxfId="31" headerRowBorderDxfId="32" tableBorderDxfId="30" totalsRowBorderDxfId="29">
  <autoFilter ref="A3:AB175" xr:uid="{A3DDEEF7-7307-4F80-B3CC-3B9838BD2628}"/>
  <tableColumns count="28">
    <tableColumn id="1" xr3:uid="{C580259D-EB50-4C01-B8BB-E0A374160AED}" name="Tỉnh/TP" dataDxfId="28"/>
    <tableColumn id="2" xr3:uid="{4000E8A4-5F92-4D31-94B3-18F1635AA9E7}" name="TT" dataDxfId="27"/>
    <tableColumn id="3" xr3:uid="{D119D00A-8CB4-415C-B955-25CDE3122CCD}" name="MST" dataDxfId="26"/>
    <tableColumn id="4" xr3:uid="{BB209AA7-56F9-4BB0-803D-374B26976900}" name="Tên doanh nghiệp" dataDxfId="25"/>
    <tableColumn id="5" xr3:uid="{491B257E-3E82-4D77-B149-5B063F53A986}" name="Công ty mẹ" dataDxfId="24"/>
    <tableColumn id="6" xr3:uid="{CCFD48F4-83F3-4BF1-A93E-2CF460642687}" name="Doanh nghiệp lớn" dataDxfId="23"/>
    <tableColumn id="7" xr3:uid="{08F7C21D-2DC0-452B-97C6-D67841729F1C}" name="Sản phẩm" dataDxfId="22"/>
    <tableColumn id="8" xr3:uid="{28C5B8A9-16B9-4860-80B6-80B8E9DFFB69}" name="Sở hữu" dataDxfId="21"/>
    <tableColumn id="9" xr3:uid="{4A8B8698-0BD5-4B8B-B402-592F3F992270}" name="Bia" dataDxfId="20"/>
    <tableColumn id="10" xr3:uid="{5078A073-7C78-47C7-AC82-D9BDC0037283}" name="Đồ uống không cồn" dataDxfId="19"/>
    <tableColumn id="11" xr3:uid="{FC4D072D-1E4D-41EC-AC63-46D30C6B7D72}" name="NGK" dataDxfId="18"/>
    <tableColumn id="12" xr3:uid="{CCF7AA06-492A-47A2-8DFA-07CA679EBDC0}" name="Nước ngọt" dataDxfId="17"/>
    <tableColumn id="13" xr3:uid="{127BDF27-DA43-405E-9E29-8B732703DAF1}" name="Nước uống " dataDxfId="16"/>
    <tableColumn id="14" xr3:uid="{B5143BE7-B8AD-4A7D-8DC4-3EF2EB41C2A3}" name="Sữa" dataDxfId="15"/>
    <tableColumn id="15" xr3:uid="{372DCC21-0918-441B-B2EB-3F31EBECD715}" name="Trà dạng nước/Trà thảo mộc" dataDxfId="14"/>
    <tableColumn id="16" xr3:uid="{A5196E73-E59E-41E7-A6C5-11E34B512535}" name="Cà phê nước" dataDxfId="13"/>
    <tableColumn id="17" xr3:uid="{7A4144A4-15ED-4B7C-A1BE-299FCE606AEB}" name="Nước trái cây" dataDxfId="12"/>
    <tableColumn id="18" xr3:uid="{24022482-C23B-4A08-BF09-174836097FEA}" name="Khác" dataDxfId="11"/>
    <tableColumn id="19" xr3:uid="{E8944891-3A22-4BEA-B98D-FDA3DABBD495}" name="Địa chỉ" dataDxfId="10"/>
    <tableColumn id="20" xr3:uid="{C5DA623C-61D1-4B8E-83D4-BD85216AD7CE}" name="SĐT" dataDxfId="9"/>
    <tableColumn id="21" xr3:uid="{8EF00BE8-80B6-47EA-AB78-6E3F132869D4}" name="Email" dataDxfId="8" dataCellStyle="Hyperlink"/>
    <tableColumn id="22" xr3:uid="{681F2BEE-5E84-472D-A7AA-618E1E1FB94F}" name="Website" dataDxfId="7" dataCellStyle="Hyperlink"/>
    <tableColumn id="23" xr3:uid="{41AAD28A-121D-43B0-9474-6F34C83DEE8E}" name="Công suất bia (triệu lít/năm)" dataDxfId="6"/>
    <tableColumn id="24" xr3:uid="{99A6520E-2830-4C6A-916A-4557D5469946}" name="Công suất NGK (triệu lít/năm)" dataDxfId="5"/>
    <tableColumn id="25" xr3:uid="{C2412808-2649-485E-B222-A27F33B2083C}" name="Ghi chú" dataDxfId="4"/>
    <tableColumn id="26" xr3:uid="{2B19BA2E-F99F-43C1-9B88-AF688B3A22D5}" name="Cơ sở tiêu thụ NL trọng điểm 2019" dataDxfId="3"/>
    <tableColumn id="27" xr3:uid="{AADB39C8-677B-479D-9DF4-411D88912941}" name="Cơ sở tiêu thụ NL trọng điểm 2020" dataDxfId="2"/>
    <tableColumn id="28" xr3:uid="{E21C10F5-ECDF-44CF-8F50-AB013C760063}" name="Cơ sở tiêu thụ NL trọng điểm" dataDxfId="1">
      <calculatedColumnFormula>IF(SUM(Z4:AA4)&lt;&gt;0,"*","")</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mailto:info@sgtd.com.vn" TargetMode="External"/><Relationship Id="rId18" Type="http://schemas.openxmlformats.org/officeDocument/2006/relationships/hyperlink" Target="mailto:Cabeco586@cabeco.vn" TargetMode="External"/><Relationship Id="rId26" Type="http://schemas.openxmlformats.org/officeDocument/2006/relationships/hyperlink" Target="mailto:phongtonghop277@gmail.com" TargetMode="External"/><Relationship Id="rId39" Type="http://schemas.openxmlformats.org/officeDocument/2006/relationships/hyperlink" Target="mailto:info@thp.com.vn" TargetMode="External"/><Relationship Id="rId3" Type="http://schemas.openxmlformats.org/officeDocument/2006/relationships/hyperlink" Target="mailto:biahnkb@gmail.com" TargetMode="External"/><Relationship Id="rId21" Type="http://schemas.openxmlformats.org/officeDocument/2006/relationships/hyperlink" Target="mailto:lanngoc.st@gmail.com" TargetMode="External"/><Relationship Id="rId34" Type="http://schemas.openxmlformats.org/officeDocument/2006/relationships/hyperlink" Target="https://www.thachbich.com.vn/trang-chu" TargetMode="External"/><Relationship Id="rId42" Type="http://schemas.openxmlformats.org/officeDocument/2006/relationships/hyperlink" Target="https://www.thp.com.vn/" TargetMode="External"/><Relationship Id="rId47" Type="http://schemas.openxmlformats.org/officeDocument/2006/relationships/hyperlink" Target="mailto:hung.a.ho@carlsberg.asia" TargetMode="External"/><Relationship Id="rId50" Type="http://schemas.openxmlformats.org/officeDocument/2006/relationships/table" Target="../tables/table1.xml"/><Relationship Id="rId7" Type="http://schemas.openxmlformats.org/officeDocument/2006/relationships/hyperlink" Target="mailto:saigonphutho@gmail.com" TargetMode="External"/><Relationship Id="rId12" Type="http://schemas.openxmlformats.org/officeDocument/2006/relationships/hyperlink" Target="mailto:sgld@sabelado.com.vn" TargetMode="External"/><Relationship Id="rId17" Type="http://schemas.openxmlformats.org/officeDocument/2006/relationships/hyperlink" Target="mailto:VNInfo@laviewater.com" TargetMode="External"/><Relationship Id="rId25" Type="http://schemas.openxmlformats.org/officeDocument/2006/relationships/hyperlink" Target="mailto:congtycophantapdoanibb@gmail.com" TargetMode="External"/><Relationship Id="rId33" Type="http://schemas.openxmlformats.org/officeDocument/2006/relationships/hyperlink" Target="mailto:thachbich@thachbich.com.vn" TargetMode="External"/><Relationship Id="rId38" Type="http://schemas.openxmlformats.org/officeDocument/2006/relationships/hyperlink" Target="mailto:rose@abvietnam.com.vn" TargetMode="External"/><Relationship Id="rId46" Type="http://schemas.openxmlformats.org/officeDocument/2006/relationships/hyperlink" Target="https://carlsbergvietnam.vn/" TargetMode="External"/><Relationship Id="rId2" Type="http://schemas.openxmlformats.org/officeDocument/2006/relationships/hyperlink" Target="mailto:gasaco2019@gmail.com" TargetMode="External"/><Relationship Id="rId16" Type="http://schemas.openxmlformats.org/officeDocument/2006/relationships/hyperlink" Target="mailto:info@vihamark.com.vn" TargetMode="External"/><Relationship Id="rId20" Type="http://schemas.openxmlformats.org/officeDocument/2006/relationships/hyperlink" Target="mailto:vinakenbeer@vnn.vn" TargetMode="External"/><Relationship Id="rId29" Type="http://schemas.openxmlformats.org/officeDocument/2006/relationships/hyperlink" Target="mailto:tranghonglethi@gmail.com" TargetMode="External"/><Relationship Id="rId41" Type="http://schemas.openxmlformats.org/officeDocument/2006/relationships/hyperlink" Target="https://www.thp.com.vn/" TargetMode="External"/><Relationship Id="rId1" Type="http://schemas.openxmlformats.org/officeDocument/2006/relationships/hyperlink" Target="https://niengiamtrangvang.com/congty/1187853312/tr%C3%A1i-c%C3%A2y-s%E1%BA%A5y-%C4%91%E1%BB%89nh-nam-c%C3%B4ng-ty-tnhh-%C4%91%E1%BA%A7u-t%C6%B0-%C4%91%E1%BB%89nh-nam.html" TargetMode="External"/><Relationship Id="rId6" Type="http://schemas.openxmlformats.org/officeDocument/2006/relationships/hyperlink" Target="mailto:contact@habeco.com.vn" TargetMode="External"/><Relationship Id="rId11" Type="http://schemas.openxmlformats.org/officeDocument/2006/relationships/hyperlink" Target="mailto:biaruousaigondongxuan@gmail.com" TargetMode="External"/><Relationship Id="rId24" Type="http://schemas.openxmlformats.org/officeDocument/2006/relationships/hyperlink" Target="mailto:anasmile@gmail.com" TargetMode="External"/><Relationship Id="rId32" Type="http://schemas.openxmlformats.org/officeDocument/2006/relationships/hyperlink" Target="http://c-brewmaster.vn/gioi-thieu/" TargetMode="External"/><Relationship Id="rId37" Type="http://schemas.openxmlformats.org/officeDocument/2006/relationships/hyperlink" Target="http://biatuoisaigoncaocap.com.vn/" TargetMode="External"/><Relationship Id="rId40" Type="http://schemas.openxmlformats.org/officeDocument/2006/relationships/hyperlink" Target="mailto:info@thp.com.vn" TargetMode="External"/><Relationship Id="rId45" Type="http://schemas.openxmlformats.org/officeDocument/2006/relationships/hyperlink" Target="http://huongsen.com.vn/" TargetMode="External"/><Relationship Id="rId5" Type="http://schemas.openxmlformats.org/officeDocument/2006/relationships/hyperlink" Target="mailto:contact@habeco.com.vn" TargetMode="External"/><Relationship Id="rId15" Type="http://schemas.openxmlformats.org/officeDocument/2006/relationships/hyperlink" Target="mailto:phcwsb@gmail.com" TargetMode="External"/><Relationship Id="rId23" Type="http://schemas.openxmlformats.org/officeDocument/2006/relationships/hyperlink" Target="mailto:yenle@queennest.com/admin-mt@queennest.com" TargetMode="External"/><Relationship Id="rId28" Type="http://schemas.openxmlformats.org/officeDocument/2006/relationships/hyperlink" Target="mailto:doanvandien60@gmail.com" TargetMode="External"/><Relationship Id="rId36" Type="http://schemas.openxmlformats.org/officeDocument/2006/relationships/hyperlink" Target="mailto:biasaigondongnai@gmail.com" TargetMode="External"/><Relationship Id="rId49" Type="http://schemas.openxmlformats.org/officeDocument/2006/relationships/drawing" Target="../drawings/drawing1.xml"/><Relationship Id="rId10" Type="http://schemas.openxmlformats.org/officeDocument/2006/relationships/hyperlink" Target="mailto:beer@sabecoquangngai.com.vn" TargetMode="External"/><Relationship Id="rId19" Type="http://schemas.openxmlformats.org/officeDocument/2006/relationships/hyperlink" Target="mailto:info@vhb.com.vn/info@viethabeer.vn" TargetMode="External"/><Relationship Id="rId31" Type="http://schemas.openxmlformats.org/officeDocument/2006/relationships/hyperlink" Target="http://c-brewmaster.vn/gioi-thieu/" TargetMode="External"/><Relationship Id="rId44" Type="http://schemas.openxmlformats.org/officeDocument/2006/relationships/hyperlink" Target="https://pushmaxvietnam.com/" TargetMode="External"/><Relationship Id="rId4" Type="http://schemas.openxmlformats.org/officeDocument/2006/relationships/hyperlink" Target="mailto:hanabeco@gmail.com" TargetMode="External"/><Relationship Id="rId9" Type="http://schemas.openxmlformats.org/officeDocument/2006/relationships/hyperlink" Target="mailto:sasobeco@sasobeco.com.vn" TargetMode="External"/><Relationship Id="rId14" Type="http://schemas.openxmlformats.org/officeDocument/2006/relationships/hyperlink" Target="mailto:info@sabecohanoi.com.vn" TargetMode="External"/><Relationship Id="rId22" Type="http://schemas.openxmlformats.org/officeDocument/2006/relationships/hyperlink" Target="mailto:enquiry@ncpvn.com" TargetMode="External"/><Relationship Id="rId27" Type="http://schemas.openxmlformats.org/officeDocument/2006/relationships/hyperlink" Target="mailto:biatuoinew@gmail.com" TargetMode="External"/><Relationship Id="rId30" Type="http://schemas.openxmlformats.org/officeDocument/2006/relationships/hyperlink" Target="mailto:cuong.nguyenvan@gmail.com" TargetMode="External"/><Relationship Id="rId35" Type="http://schemas.openxmlformats.org/officeDocument/2006/relationships/hyperlink" Target="mailto:minhnghipte@yahoo.com" TargetMode="External"/><Relationship Id="rId43" Type="http://schemas.openxmlformats.org/officeDocument/2006/relationships/hyperlink" Target="mailto:dantt@pushmaxvietnam.com" TargetMode="External"/><Relationship Id="rId48" Type="http://schemas.openxmlformats.org/officeDocument/2006/relationships/printerSettings" Target="../printerSettings/printerSettings1.bin"/><Relationship Id="rId8" Type="http://schemas.openxmlformats.org/officeDocument/2006/relationships/hyperlink" Target="mailto:biasaigonhatinh2013@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B1F6F-4755-C24E-AFA2-3722AD3471BA}">
  <sheetPr codeName="Sheet7"/>
  <dimension ref="A1:L11"/>
  <sheetViews>
    <sheetView workbookViewId="0">
      <selection activeCell="I18" sqref="I18"/>
    </sheetView>
  </sheetViews>
  <sheetFormatPr defaultColWidth="11.42578125" defaultRowHeight="15" x14ac:dyDescent="0.25"/>
  <cols>
    <col min="1" max="1" width="31.28515625" customWidth="1"/>
    <col min="2" max="12" width="6.7109375" customWidth="1"/>
  </cols>
  <sheetData>
    <row r="1" spans="1:12" s="69" customFormat="1" ht="11.25" x14ac:dyDescent="0.2">
      <c r="B1" s="70">
        <v>44851</v>
      </c>
      <c r="C1" s="70">
        <v>44858</v>
      </c>
      <c r="D1" s="70">
        <f>C1+7</f>
        <v>44865</v>
      </c>
      <c r="E1" s="70">
        <f t="shared" ref="E1:L1" si="0">D1+7</f>
        <v>44872</v>
      </c>
      <c r="F1" s="70">
        <f t="shared" si="0"/>
        <v>44879</v>
      </c>
      <c r="G1" s="70">
        <f t="shared" si="0"/>
        <v>44886</v>
      </c>
      <c r="H1" s="70">
        <f t="shared" si="0"/>
        <v>44893</v>
      </c>
      <c r="I1" s="70">
        <f t="shared" si="0"/>
        <v>44900</v>
      </c>
      <c r="J1" s="70">
        <f t="shared" si="0"/>
        <v>44907</v>
      </c>
      <c r="K1" s="70">
        <f t="shared" si="0"/>
        <v>44914</v>
      </c>
      <c r="L1" s="70">
        <f t="shared" si="0"/>
        <v>44921</v>
      </c>
    </row>
    <row r="2" spans="1:12" s="69" customFormat="1" ht="11.25" x14ac:dyDescent="0.2">
      <c r="B2" s="70">
        <v>44856</v>
      </c>
      <c r="C2" s="70">
        <f>B2+7</f>
        <v>44863</v>
      </c>
      <c r="D2" s="70">
        <f t="shared" ref="D2:L2" si="1">C2+7</f>
        <v>44870</v>
      </c>
      <c r="E2" s="70">
        <f t="shared" si="1"/>
        <v>44877</v>
      </c>
      <c r="F2" s="70">
        <f t="shared" si="1"/>
        <v>44884</v>
      </c>
      <c r="G2" s="70">
        <f t="shared" si="1"/>
        <v>44891</v>
      </c>
      <c r="H2" s="70">
        <f t="shared" si="1"/>
        <v>44898</v>
      </c>
      <c r="I2" s="70">
        <f t="shared" si="1"/>
        <v>44905</v>
      </c>
      <c r="J2" s="70">
        <f t="shared" si="1"/>
        <v>44912</v>
      </c>
      <c r="K2" s="70">
        <f t="shared" si="1"/>
        <v>44919</v>
      </c>
      <c r="L2" s="70">
        <f t="shared" si="1"/>
        <v>44926</v>
      </c>
    </row>
    <row r="3" spans="1:12" x14ac:dyDescent="0.25">
      <c r="A3" s="71"/>
      <c r="B3" s="80" t="s">
        <v>1083</v>
      </c>
      <c r="C3" s="80"/>
      <c r="D3" s="80" t="s">
        <v>1084</v>
      </c>
      <c r="E3" s="80"/>
      <c r="F3" s="80"/>
      <c r="G3" s="80"/>
      <c r="H3" s="80" t="s">
        <v>1085</v>
      </c>
      <c r="I3" s="80"/>
      <c r="J3" s="80"/>
      <c r="K3" s="80"/>
      <c r="L3" s="80"/>
    </row>
    <row r="4" spans="1:12" x14ac:dyDescent="0.25">
      <c r="A4" s="72" t="s">
        <v>1086</v>
      </c>
      <c r="B4" s="71">
        <v>17</v>
      </c>
      <c r="C4" s="71">
        <v>24</v>
      </c>
      <c r="D4" s="71">
        <v>31</v>
      </c>
      <c r="E4" s="71">
        <v>7</v>
      </c>
      <c r="F4" s="71">
        <v>14</v>
      </c>
      <c r="G4" s="71">
        <v>21</v>
      </c>
      <c r="H4" s="71">
        <v>28</v>
      </c>
      <c r="I4" s="71">
        <v>5</v>
      </c>
      <c r="J4" s="71">
        <v>12</v>
      </c>
      <c r="K4" s="71">
        <v>19</v>
      </c>
      <c r="L4" s="71">
        <v>26</v>
      </c>
    </row>
    <row r="5" spans="1:12" x14ac:dyDescent="0.25">
      <c r="A5" s="72" t="s">
        <v>1087</v>
      </c>
      <c r="B5" s="71">
        <v>22</v>
      </c>
      <c r="C5" s="71">
        <v>29</v>
      </c>
      <c r="D5" s="71">
        <v>5</v>
      </c>
      <c r="E5" s="71">
        <v>12</v>
      </c>
      <c r="F5" s="71">
        <v>19</v>
      </c>
      <c r="G5" s="71">
        <v>26</v>
      </c>
      <c r="H5" s="71">
        <v>3</v>
      </c>
      <c r="I5" s="71">
        <v>10</v>
      </c>
      <c r="J5" s="71">
        <v>17</v>
      </c>
      <c r="K5" s="71">
        <v>24</v>
      </c>
      <c r="L5" s="71">
        <v>31</v>
      </c>
    </row>
    <row r="6" spans="1:12" x14ac:dyDescent="0.25">
      <c r="A6" s="71" t="s">
        <v>1088</v>
      </c>
      <c r="B6" s="73"/>
      <c r="C6" s="71"/>
      <c r="D6" s="71"/>
      <c r="E6" s="71"/>
      <c r="F6" s="71"/>
      <c r="G6" s="71"/>
      <c r="H6" s="71"/>
      <c r="I6" s="71"/>
      <c r="J6" s="71"/>
      <c r="K6" s="71"/>
      <c r="L6" s="71"/>
    </row>
    <row r="7" spans="1:12" x14ac:dyDescent="0.25">
      <c r="A7" s="71" t="s">
        <v>1089</v>
      </c>
      <c r="B7" s="71"/>
      <c r="C7" s="73"/>
      <c r="D7" s="73"/>
      <c r="E7" s="73"/>
      <c r="F7" s="73"/>
      <c r="G7" s="71"/>
      <c r="H7" s="71"/>
      <c r="I7" s="71"/>
      <c r="J7" s="71"/>
      <c r="K7" s="71"/>
      <c r="L7" s="71"/>
    </row>
    <row r="8" spans="1:12" x14ac:dyDescent="0.25">
      <c r="A8" s="71" t="s">
        <v>1090</v>
      </c>
      <c r="B8" s="71"/>
      <c r="C8" s="71"/>
      <c r="D8" s="71"/>
      <c r="E8" s="73"/>
      <c r="F8" s="71"/>
      <c r="G8" s="71"/>
      <c r="H8" s="71"/>
      <c r="I8" s="71"/>
      <c r="J8" s="71"/>
      <c r="K8" s="71"/>
      <c r="L8" s="71"/>
    </row>
    <row r="9" spans="1:12" x14ac:dyDescent="0.25">
      <c r="A9" s="71" t="s">
        <v>1091</v>
      </c>
      <c r="B9" s="71"/>
      <c r="C9" s="71"/>
      <c r="D9" s="73"/>
      <c r="E9" s="73"/>
      <c r="F9" s="73"/>
      <c r="G9" s="71"/>
      <c r="H9" s="71"/>
      <c r="I9" s="71"/>
      <c r="J9" s="71"/>
      <c r="K9" s="71"/>
      <c r="L9" s="71"/>
    </row>
    <row r="10" spans="1:12" x14ac:dyDescent="0.25">
      <c r="A10" s="71" t="s">
        <v>1092</v>
      </c>
      <c r="B10" s="71"/>
      <c r="C10" s="71"/>
      <c r="D10" s="71"/>
      <c r="E10" s="71"/>
      <c r="F10" s="73"/>
      <c r="G10" s="73"/>
      <c r="H10" s="73"/>
      <c r="I10" s="71"/>
      <c r="J10" s="71"/>
      <c r="K10" s="71"/>
      <c r="L10" s="71"/>
    </row>
    <row r="11" spans="1:12" x14ac:dyDescent="0.25">
      <c r="A11" s="71" t="s">
        <v>1093</v>
      </c>
      <c r="B11" s="71"/>
      <c r="C11" s="71"/>
      <c r="D11" s="71"/>
      <c r="E11" s="71"/>
      <c r="F11" s="71"/>
      <c r="G11" s="71"/>
      <c r="H11" s="73"/>
      <c r="I11" s="73"/>
      <c r="J11" s="73"/>
      <c r="K11" s="73"/>
      <c r="L11" s="71"/>
    </row>
  </sheetData>
  <mergeCells count="3">
    <mergeCell ref="B3:C3"/>
    <mergeCell ref="D3:G3"/>
    <mergeCell ref="H3:L3"/>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A9C6-28E4-5744-A1A5-5214B262257D}">
  <sheetPr>
    <pageSetUpPr fitToPage="1"/>
  </sheetPr>
  <dimension ref="A1:AF175"/>
  <sheetViews>
    <sheetView zoomScale="90" zoomScaleNormal="90" workbookViewId="0">
      <pane xSplit="4" ySplit="3" topLeftCell="S4" activePane="bottomRight" state="frozen"/>
      <selection activeCell="A3" sqref="A3:XFD65"/>
      <selection pane="topRight" activeCell="A3" sqref="A3:XFD65"/>
      <selection pane="bottomLeft" activeCell="A3" sqref="A3:XFD65"/>
      <selection pane="bottomRight" activeCell="AE5" sqref="AE5"/>
    </sheetView>
  </sheetViews>
  <sheetFormatPr defaultColWidth="8.85546875" defaultRowHeight="15" x14ac:dyDescent="0.25"/>
  <cols>
    <col min="1" max="1" width="12" style="7" customWidth="1"/>
    <col min="2" max="2" width="5.140625" style="1" customWidth="1"/>
    <col min="3" max="3" width="16.7109375" style="1" customWidth="1"/>
    <col min="4" max="4" width="50" style="7" customWidth="1"/>
    <col min="5" max="5" width="28" style="7" customWidth="1"/>
    <col min="6" max="6" width="8.85546875" style="14" customWidth="1"/>
    <col min="7" max="7" width="21" style="7" customWidth="1"/>
    <col min="8" max="8" width="8.140625" style="7" customWidth="1"/>
    <col min="9" max="10" width="7.140625" style="5" customWidth="1"/>
    <col min="11" max="18" width="5.7109375" style="13" customWidth="1"/>
    <col min="19" max="19" width="36.42578125" style="7" customWidth="1"/>
    <col min="20" max="20" width="15.42578125" style="7" customWidth="1"/>
    <col min="21" max="21" width="28.140625" style="7" customWidth="1"/>
    <col min="22" max="22" width="21.85546875" style="7" customWidth="1"/>
    <col min="23" max="24" width="8.7109375" style="1" customWidth="1"/>
    <col min="25" max="25" width="28.42578125" style="7" customWidth="1"/>
    <col min="26" max="28" width="8.7109375" style="1" customWidth="1"/>
    <col min="29" max="16384" width="8.85546875" style="1"/>
  </cols>
  <sheetData>
    <row r="1" spans="1:32" ht="26.25" x14ac:dyDescent="0.25">
      <c r="B1" s="17" t="s">
        <v>4</v>
      </c>
    </row>
    <row r="2" spans="1:32" x14ac:dyDescent="0.25">
      <c r="A2" s="7">
        <v>1</v>
      </c>
      <c r="B2" s="1">
        <v>1</v>
      </c>
      <c r="C2" s="7">
        <v>1</v>
      </c>
      <c r="D2" s="1">
        <v>1</v>
      </c>
      <c r="E2" s="7">
        <v>1</v>
      </c>
      <c r="F2" s="1">
        <v>1</v>
      </c>
      <c r="G2" s="7">
        <v>1</v>
      </c>
      <c r="H2" s="1">
        <v>1</v>
      </c>
      <c r="I2" s="7">
        <v>1</v>
      </c>
      <c r="J2" s="1">
        <v>1</v>
      </c>
      <c r="K2" s="7">
        <v>1</v>
      </c>
      <c r="L2" s="1">
        <v>1</v>
      </c>
      <c r="M2" s="7">
        <v>1</v>
      </c>
      <c r="N2" s="1">
        <v>1</v>
      </c>
      <c r="O2" s="7">
        <v>1</v>
      </c>
      <c r="P2" s="1">
        <v>1</v>
      </c>
      <c r="Q2" s="7">
        <v>1</v>
      </c>
      <c r="R2" s="1">
        <v>1</v>
      </c>
      <c r="S2" s="7">
        <v>1</v>
      </c>
      <c r="T2" s="1">
        <v>1</v>
      </c>
      <c r="U2" s="7">
        <v>1</v>
      </c>
      <c r="V2" s="1">
        <v>1</v>
      </c>
      <c r="W2" s="7">
        <v>1</v>
      </c>
      <c r="X2" s="1">
        <v>1</v>
      </c>
      <c r="Y2" s="7">
        <v>1</v>
      </c>
      <c r="Z2" s="1">
        <v>1</v>
      </c>
      <c r="AA2" s="7">
        <v>1</v>
      </c>
      <c r="AB2" s="1">
        <v>1</v>
      </c>
      <c r="AD2" s="54" t="s">
        <v>21</v>
      </c>
      <c r="AE2" s="54" t="s">
        <v>1080</v>
      </c>
      <c r="AF2" s="54" t="s">
        <v>1081</v>
      </c>
    </row>
    <row r="3" spans="1:32" s="15" customFormat="1" ht="75" x14ac:dyDescent="0.25">
      <c r="A3" s="56" t="s">
        <v>21</v>
      </c>
      <c r="B3" s="51" t="s">
        <v>5</v>
      </c>
      <c r="C3" s="51" t="s">
        <v>6</v>
      </c>
      <c r="D3" s="57" t="s">
        <v>7</v>
      </c>
      <c r="E3" s="57" t="s">
        <v>8</v>
      </c>
      <c r="F3" s="57" t="s">
        <v>9</v>
      </c>
      <c r="G3" s="57" t="s">
        <v>1</v>
      </c>
      <c r="H3" s="51" t="s">
        <v>10</v>
      </c>
      <c r="I3" s="58" t="s">
        <v>11</v>
      </c>
      <c r="J3" s="56" t="s">
        <v>0</v>
      </c>
      <c r="K3" s="59" t="s">
        <v>12</v>
      </c>
      <c r="L3" s="59" t="s">
        <v>13</v>
      </c>
      <c r="M3" s="59" t="s">
        <v>14</v>
      </c>
      <c r="N3" s="59" t="s">
        <v>15</v>
      </c>
      <c r="O3" s="59" t="s">
        <v>16</v>
      </c>
      <c r="P3" s="59" t="s">
        <v>17</v>
      </c>
      <c r="Q3" s="59" t="s">
        <v>18</v>
      </c>
      <c r="R3" s="59" t="s">
        <v>19</v>
      </c>
      <c r="S3" s="57" t="s">
        <v>20</v>
      </c>
      <c r="T3" s="57" t="s">
        <v>22</v>
      </c>
      <c r="U3" s="58" t="s">
        <v>2</v>
      </c>
      <c r="V3" s="57" t="s">
        <v>23</v>
      </c>
      <c r="W3" s="60" t="s">
        <v>1011</v>
      </c>
      <c r="X3" s="57" t="s">
        <v>1012</v>
      </c>
      <c r="Y3" s="57" t="s">
        <v>1013</v>
      </c>
      <c r="Z3" s="57" t="s">
        <v>24</v>
      </c>
      <c r="AA3" s="57" t="s">
        <v>25</v>
      </c>
      <c r="AB3" s="58" t="s">
        <v>1082</v>
      </c>
      <c r="AD3" s="6">
        <f>'Danh sach - CS san xuat'!J3</f>
        <v>0</v>
      </c>
      <c r="AE3" s="16" t="e">
        <f>VLOOKUP($AD$3,'Full danh sach'!$A$4:$B$500,2,0)</f>
        <v>#N/A</v>
      </c>
      <c r="AF3" s="16" t="e">
        <f>VLOOKUP($AD$3,'Full danh sach'!$A$4:$B$500,2,1)</f>
        <v>#N/A</v>
      </c>
    </row>
    <row r="4" spans="1:32" ht="45" x14ac:dyDescent="0.25">
      <c r="A4" s="53" t="s">
        <v>32</v>
      </c>
      <c r="B4" s="8">
        <v>1</v>
      </c>
      <c r="C4" s="8" t="s">
        <v>26</v>
      </c>
      <c r="D4" s="19" t="s">
        <v>27</v>
      </c>
      <c r="E4" s="20" t="s">
        <v>28</v>
      </c>
      <c r="F4" s="21" t="s">
        <v>29</v>
      </c>
      <c r="G4" s="20" t="s">
        <v>34</v>
      </c>
      <c r="H4" s="20" t="s">
        <v>30</v>
      </c>
      <c r="I4" s="9" t="s">
        <v>29</v>
      </c>
      <c r="J4" s="10"/>
      <c r="K4" s="22"/>
      <c r="L4" s="22"/>
      <c r="M4" s="22"/>
      <c r="N4" s="22"/>
      <c r="O4" s="22"/>
      <c r="P4" s="22"/>
      <c r="Q4" s="22"/>
      <c r="R4" s="22"/>
      <c r="S4" s="20" t="s">
        <v>31</v>
      </c>
      <c r="T4" s="23" t="s">
        <v>33</v>
      </c>
      <c r="U4" s="24"/>
      <c r="V4" s="25"/>
      <c r="W4" s="26">
        <v>1100</v>
      </c>
      <c r="X4" s="8"/>
      <c r="Y4" s="20"/>
      <c r="Z4" s="8">
        <v>2833</v>
      </c>
      <c r="AA4" s="8">
        <v>3981</v>
      </c>
      <c r="AB4" s="9" t="str">
        <f>IF(SUM(Z4:AA4)&lt;&gt;0,"*","")</f>
        <v>*</v>
      </c>
    </row>
    <row r="5" spans="1:32" ht="30" x14ac:dyDescent="0.25">
      <c r="A5" s="53" t="s">
        <v>39</v>
      </c>
      <c r="B5" s="8">
        <v>2</v>
      </c>
      <c r="C5" s="8" t="s">
        <v>35</v>
      </c>
      <c r="D5" s="20" t="s">
        <v>36</v>
      </c>
      <c r="E5" s="20"/>
      <c r="F5" s="21"/>
      <c r="G5" s="20" t="s">
        <v>34</v>
      </c>
      <c r="H5" s="20" t="s">
        <v>37</v>
      </c>
      <c r="I5" s="9" t="s">
        <v>29</v>
      </c>
      <c r="J5" s="10"/>
      <c r="K5" s="22"/>
      <c r="L5" s="22"/>
      <c r="M5" s="22"/>
      <c r="N5" s="22"/>
      <c r="O5" s="22"/>
      <c r="P5" s="22"/>
      <c r="Q5" s="22"/>
      <c r="R5" s="22"/>
      <c r="S5" s="20" t="s">
        <v>38</v>
      </c>
      <c r="T5" s="23" t="s">
        <v>40</v>
      </c>
      <c r="U5" s="27" t="s">
        <v>41</v>
      </c>
      <c r="V5" s="25" t="s">
        <v>42</v>
      </c>
      <c r="W5" s="26"/>
      <c r="X5" s="8"/>
      <c r="Y5" s="20"/>
      <c r="Z5" s="8"/>
      <c r="AA5" s="8"/>
      <c r="AB5" s="9" t="str">
        <f t="shared" ref="AB5:AB68" si="0">IF(SUM(Z5:AA5)&lt;&gt;0,"*","")</f>
        <v/>
      </c>
    </row>
    <row r="6" spans="1:32" ht="30" x14ac:dyDescent="0.25">
      <c r="A6" s="52" t="s">
        <v>39</v>
      </c>
      <c r="B6" s="8">
        <v>3</v>
      </c>
      <c r="C6" s="8" t="s">
        <v>43</v>
      </c>
      <c r="D6" s="20" t="s">
        <v>44</v>
      </c>
      <c r="E6" s="20"/>
      <c r="F6" s="21"/>
      <c r="G6" s="20" t="s">
        <v>47</v>
      </c>
      <c r="H6" s="20" t="s">
        <v>37</v>
      </c>
      <c r="I6" s="9" t="s">
        <v>29</v>
      </c>
      <c r="J6" s="10"/>
      <c r="K6" s="22"/>
      <c r="L6" s="22"/>
      <c r="M6" s="22"/>
      <c r="N6" s="22"/>
      <c r="O6" s="22"/>
      <c r="P6" s="22"/>
      <c r="Q6" s="22"/>
      <c r="R6" s="22"/>
      <c r="S6" s="20" t="s">
        <v>45</v>
      </c>
      <c r="T6" s="20" t="s">
        <v>46</v>
      </c>
      <c r="U6" s="24"/>
      <c r="V6" s="25"/>
      <c r="W6" s="26">
        <v>10</v>
      </c>
      <c r="X6" s="8"/>
      <c r="Y6" s="20"/>
      <c r="Z6" s="8"/>
      <c r="AA6" s="8"/>
      <c r="AB6" s="9" t="str">
        <f t="shared" si="0"/>
        <v/>
      </c>
    </row>
    <row r="7" spans="1:32" ht="30" x14ac:dyDescent="0.25">
      <c r="A7" s="53" t="s">
        <v>53</v>
      </c>
      <c r="B7" s="8">
        <v>4</v>
      </c>
      <c r="C7" s="8" t="s">
        <v>48</v>
      </c>
      <c r="D7" s="20" t="s">
        <v>49</v>
      </c>
      <c r="E7" s="20" t="s">
        <v>50</v>
      </c>
      <c r="F7" s="21" t="s">
        <v>29</v>
      </c>
      <c r="G7" s="20" t="s">
        <v>57</v>
      </c>
      <c r="H7" s="20" t="s">
        <v>51</v>
      </c>
      <c r="I7" s="9" t="s">
        <v>29</v>
      </c>
      <c r="J7" s="10"/>
      <c r="K7" s="22"/>
      <c r="L7" s="22"/>
      <c r="M7" s="22"/>
      <c r="N7" s="22"/>
      <c r="O7" s="22"/>
      <c r="P7" s="22"/>
      <c r="Q7" s="22"/>
      <c r="R7" s="22"/>
      <c r="S7" s="20" t="s">
        <v>52</v>
      </c>
      <c r="T7" s="20" t="s">
        <v>54</v>
      </c>
      <c r="U7" s="24" t="s">
        <v>55</v>
      </c>
      <c r="V7" s="25" t="s">
        <v>56</v>
      </c>
      <c r="W7" s="26">
        <v>50</v>
      </c>
      <c r="X7" s="8"/>
      <c r="Y7" s="20" t="s">
        <v>1014</v>
      </c>
      <c r="Z7" s="8"/>
      <c r="AA7" s="8">
        <v>1700</v>
      </c>
      <c r="AB7" s="9" t="str">
        <f t="shared" si="0"/>
        <v>*</v>
      </c>
    </row>
    <row r="8" spans="1:32" ht="45" x14ac:dyDescent="0.25">
      <c r="A8" s="53" t="s">
        <v>62</v>
      </c>
      <c r="B8" s="8">
        <v>5</v>
      </c>
      <c r="C8" s="8" t="s">
        <v>58</v>
      </c>
      <c r="D8" s="20" t="s">
        <v>59</v>
      </c>
      <c r="E8" s="20" t="s">
        <v>60</v>
      </c>
      <c r="F8" s="21" t="s">
        <v>29</v>
      </c>
      <c r="G8" s="20" t="s">
        <v>34</v>
      </c>
      <c r="H8" s="20" t="s">
        <v>30</v>
      </c>
      <c r="I8" s="9"/>
      <c r="J8" s="10" t="s">
        <v>29</v>
      </c>
      <c r="K8" s="22" t="s">
        <v>29</v>
      </c>
      <c r="L8" s="22" t="s">
        <v>29</v>
      </c>
      <c r="M8" s="22"/>
      <c r="N8" s="22"/>
      <c r="O8" s="22" t="s">
        <v>29</v>
      </c>
      <c r="P8" s="22"/>
      <c r="Q8" s="22"/>
      <c r="R8" s="22"/>
      <c r="S8" s="20" t="s">
        <v>61</v>
      </c>
      <c r="T8" s="20" t="s">
        <v>63</v>
      </c>
      <c r="U8" s="24"/>
      <c r="V8" s="25"/>
      <c r="W8" s="26"/>
      <c r="X8" s="8">
        <v>650</v>
      </c>
      <c r="Y8" s="20" t="s">
        <v>1015</v>
      </c>
      <c r="Z8" s="8">
        <f>3684+1135</f>
        <v>4819</v>
      </c>
      <c r="AA8" s="8">
        <f>5124+1213</f>
        <v>6337</v>
      </c>
      <c r="AB8" s="9" t="str">
        <f t="shared" si="0"/>
        <v>*</v>
      </c>
    </row>
    <row r="9" spans="1:32" ht="30" x14ac:dyDescent="0.25">
      <c r="A9" s="53" t="s">
        <v>62</v>
      </c>
      <c r="B9" s="8">
        <v>6</v>
      </c>
      <c r="C9" s="8" t="s">
        <v>64</v>
      </c>
      <c r="D9" s="20" t="s">
        <v>65</v>
      </c>
      <c r="E9" s="20" t="s">
        <v>66</v>
      </c>
      <c r="F9" s="21" t="s">
        <v>29</v>
      </c>
      <c r="G9" s="20" t="s">
        <v>34</v>
      </c>
      <c r="H9" s="20" t="s">
        <v>51</v>
      </c>
      <c r="I9" s="9" t="s">
        <v>29</v>
      </c>
      <c r="J9" s="10"/>
      <c r="K9" s="22"/>
      <c r="L9" s="22"/>
      <c r="M9" s="22" t="s">
        <v>29</v>
      </c>
      <c r="N9" s="22"/>
      <c r="O9" s="22"/>
      <c r="P9" s="22"/>
      <c r="Q9" s="22"/>
      <c r="R9" s="22"/>
      <c r="S9" s="20" t="s">
        <v>67</v>
      </c>
      <c r="T9" s="23" t="s">
        <v>68</v>
      </c>
      <c r="U9" s="27" t="s">
        <v>69</v>
      </c>
      <c r="V9" s="25" t="s">
        <v>70</v>
      </c>
      <c r="W9" s="26">
        <v>120</v>
      </c>
      <c r="X9" s="8"/>
      <c r="Y9" s="20"/>
      <c r="Z9" s="8"/>
      <c r="AA9" s="8"/>
      <c r="AB9" s="9" t="str">
        <f t="shared" si="0"/>
        <v/>
      </c>
    </row>
    <row r="10" spans="1:32" ht="30" x14ac:dyDescent="0.25">
      <c r="A10" s="53" t="s">
        <v>62</v>
      </c>
      <c r="B10" s="8">
        <v>7</v>
      </c>
      <c r="C10" s="8" t="s">
        <v>71</v>
      </c>
      <c r="D10" s="20" t="s">
        <v>72</v>
      </c>
      <c r="E10" s="20"/>
      <c r="F10" s="21"/>
      <c r="G10" s="20" t="s">
        <v>77</v>
      </c>
      <c r="H10" s="20" t="s">
        <v>51</v>
      </c>
      <c r="I10" s="9" t="s">
        <v>29</v>
      </c>
      <c r="J10" s="10" t="s">
        <v>29</v>
      </c>
      <c r="K10" s="22" t="s">
        <v>29</v>
      </c>
      <c r="L10" s="22"/>
      <c r="M10" s="22" t="s">
        <v>29</v>
      </c>
      <c r="N10" s="22"/>
      <c r="O10" s="22"/>
      <c r="P10" s="22"/>
      <c r="Q10" s="22"/>
      <c r="R10" s="22"/>
      <c r="S10" s="20" t="s">
        <v>73</v>
      </c>
      <c r="T10" s="23" t="s">
        <v>74</v>
      </c>
      <c r="U10" s="24" t="s">
        <v>75</v>
      </c>
      <c r="V10" s="25" t="s">
        <v>76</v>
      </c>
      <c r="W10" s="26">
        <v>50</v>
      </c>
      <c r="X10" s="8"/>
      <c r="Y10" s="20"/>
      <c r="Z10" s="8"/>
      <c r="AA10" s="8"/>
      <c r="AB10" s="9" t="str">
        <f t="shared" si="0"/>
        <v/>
      </c>
    </row>
    <row r="11" spans="1:32" ht="30" x14ac:dyDescent="0.25">
      <c r="A11" s="53" t="s">
        <v>81</v>
      </c>
      <c r="B11" s="8">
        <v>8</v>
      </c>
      <c r="C11" s="8" t="s">
        <v>78</v>
      </c>
      <c r="D11" s="20" t="s">
        <v>79</v>
      </c>
      <c r="E11" s="20" t="s">
        <v>50</v>
      </c>
      <c r="F11" s="21" t="s">
        <v>29</v>
      </c>
      <c r="G11" s="20" t="s">
        <v>11</v>
      </c>
      <c r="H11" s="20" t="s">
        <v>51</v>
      </c>
      <c r="I11" s="9" t="s">
        <v>29</v>
      </c>
      <c r="J11" s="10"/>
      <c r="K11" s="22"/>
      <c r="L11" s="22"/>
      <c r="M11" s="22"/>
      <c r="N11" s="22"/>
      <c r="O11" s="22"/>
      <c r="P11" s="22"/>
      <c r="Q11" s="22"/>
      <c r="R11" s="22"/>
      <c r="S11" s="20" t="s">
        <v>80</v>
      </c>
      <c r="T11" s="23" t="s">
        <v>82</v>
      </c>
      <c r="U11" s="24"/>
      <c r="V11" s="25"/>
      <c r="W11" s="26">
        <v>100</v>
      </c>
      <c r="X11" s="8"/>
      <c r="Y11" s="20" t="s">
        <v>1014</v>
      </c>
      <c r="Z11" s="8"/>
      <c r="AA11" s="8"/>
      <c r="AB11" s="9" t="str">
        <f t="shared" si="0"/>
        <v/>
      </c>
    </row>
    <row r="12" spans="1:32" ht="45" x14ac:dyDescent="0.25">
      <c r="A12" s="55" t="s">
        <v>87</v>
      </c>
      <c r="B12" s="8">
        <v>9</v>
      </c>
      <c r="C12" s="28" t="s">
        <v>83</v>
      </c>
      <c r="D12" s="19" t="s">
        <v>84</v>
      </c>
      <c r="E12" s="20" t="s">
        <v>85</v>
      </c>
      <c r="F12" s="21" t="s">
        <v>29</v>
      </c>
      <c r="G12" s="20" t="s">
        <v>11</v>
      </c>
      <c r="H12" s="20" t="s">
        <v>51</v>
      </c>
      <c r="I12" s="29" t="s">
        <v>29</v>
      </c>
      <c r="J12" s="30"/>
      <c r="K12" s="31"/>
      <c r="L12" s="31"/>
      <c r="M12" s="31" t="s">
        <v>29</v>
      </c>
      <c r="N12" s="31"/>
      <c r="O12" s="31"/>
      <c r="P12" s="31"/>
      <c r="Q12" s="31"/>
      <c r="R12" s="31"/>
      <c r="S12" s="19" t="s">
        <v>86</v>
      </c>
      <c r="T12" s="20" t="s">
        <v>88</v>
      </c>
      <c r="U12" s="32"/>
      <c r="V12" s="25"/>
      <c r="W12" s="33">
        <v>60</v>
      </c>
      <c r="X12" s="28"/>
      <c r="Y12" s="20"/>
      <c r="Z12" s="8"/>
      <c r="AA12" s="8">
        <v>1073</v>
      </c>
      <c r="AB12" s="9" t="str">
        <f t="shared" si="0"/>
        <v>*</v>
      </c>
    </row>
    <row r="13" spans="1:32" ht="30" x14ac:dyDescent="0.25">
      <c r="A13" s="52" t="s">
        <v>87</v>
      </c>
      <c r="B13" s="8">
        <v>10</v>
      </c>
      <c r="C13" s="8" t="s">
        <v>89</v>
      </c>
      <c r="D13" s="20" t="s">
        <v>90</v>
      </c>
      <c r="E13" s="20"/>
      <c r="F13" s="21"/>
      <c r="G13" s="20" t="s">
        <v>95</v>
      </c>
      <c r="H13" s="20" t="s">
        <v>51</v>
      </c>
      <c r="I13" s="9"/>
      <c r="J13" s="10" t="s">
        <v>29</v>
      </c>
      <c r="K13" s="22" t="s">
        <v>29</v>
      </c>
      <c r="L13" s="22" t="s">
        <v>29</v>
      </c>
      <c r="M13" s="22" t="s">
        <v>29</v>
      </c>
      <c r="N13" s="22"/>
      <c r="O13" s="22"/>
      <c r="P13" s="22"/>
      <c r="Q13" s="22"/>
      <c r="R13" s="22"/>
      <c r="S13" s="20" t="s">
        <v>91</v>
      </c>
      <c r="T13" s="23" t="s">
        <v>92</v>
      </c>
      <c r="U13" s="24" t="s">
        <v>93</v>
      </c>
      <c r="V13" s="25" t="s">
        <v>94</v>
      </c>
      <c r="W13" s="26"/>
      <c r="X13" s="8"/>
      <c r="Y13" s="20"/>
      <c r="Z13" s="8"/>
      <c r="AA13" s="8"/>
      <c r="AB13" s="9" t="str">
        <f t="shared" si="0"/>
        <v/>
      </c>
    </row>
    <row r="14" spans="1:32" ht="45" x14ac:dyDescent="0.25">
      <c r="A14" s="52" t="s">
        <v>87</v>
      </c>
      <c r="B14" s="8">
        <v>11</v>
      </c>
      <c r="C14" s="8" t="s">
        <v>1006</v>
      </c>
      <c r="D14" s="20" t="s">
        <v>1007</v>
      </c>
      <c r="E14" s="20" t="s">
        <v>1002</v>
      </c>
      <c r="F14" s="21" t="s">
        <v>29</v>
      </c>
      <c r="G14" s="20"/>
      <c r="H14" s="20" t="s">
        <v>37</v>
      </c>
      <c r="I14" s="9"/>
      <c r="J14" s="10" t="s">
        <v>29</v>
      </c>
      <c r="K14" s="22" t="s">
        <v>29</v>
      </c>
      <c r="L14" s="22" t="s">
        <v>29</v>
      </c>
      <c r="M14" s="22"/>
      <c r="N14" s="22"/>
      <c r="O14" s="22"/>
      <c r="P14" s="22"/>
      <c r="Q14" s="22"/>
      <c r="R14" s="22"/>
      <c r="S14" s="20" t="s">
        <v>1008</v>
      </c>
      <c r="T14" s="20" t="s">
        <v>1004</v>
      </c>
      <c r="U14" s="24"/>
      <c r="V14" s="20" t="s">
        <v>1005</v>
      </c>
      <c r="W14" s="26"/>
      <c r="X14" s="8"/>
      <c r="Y14" s="20"/>
      <c r="Z14" s="8"/>
      <c r="AA14" s="8"/>
      <c r="AB14" s="9" t="str">
        <f t="shared" si="0"/>
        <v/>
      </c>
    </row>
    <row r="15" spans="1:32" ht="45" x14ac:dyDescent="0.25">
      <c r="A15" s="53" t="s">
        <v>100</v>
      </c>
      <c r="B15" s="8">
        <v>12</v>
      </c>
      <c r="C15" s="8" t="s">
        <v>96</v>
      </c>
      <c r="D15" s="20" t="s">
        <v>97</v>
      </c>
      <c r="E15" s="20" t="s">
        <v>98</v>
      </c>
      <c r="F15" s="21" t="s">
        <v>29</v>
      </c>
      <c r="G15" s="20" t="s">
        <v>11</v>
      </c>
      <c r="H15" s="20" t="s">
        <v>51</v>
      </c>
      <c r="I15" s="9" t="s">
        <v>29</v>
      </c>
      <c r="J15" s="10"/>
      <c r="K15" s="22"/>
      <c r="L15" s="22"/>
      <c r="M15" s="22"/>
      <c r="N15" s="22"/>
      <c r="O15" s="22"/>
      <c r="P15" s="22"/>
      <c r="Q15" s="22"/>
      <c r="R15" s="22"/>
      <c r="S15" s="20" t="s">
        <v>99</v>
      </c>
      <c r="T15" s="20" t="s">
        <v>101</v>
      </c>
      <c r="U15" s="24"/>
      <c r="V15" s="25"/>
      <c r="W15" s="26">
        <v>120</v>
      </c>
      <c r="X15" s="8"/>
      <c r="Y15" s="20"/>
      <c r="Z15" s="8">
        <v>1105</v>
      </c>
      <c r="AA15" s="8"/>
      <c r="AB15" s="9" t="str">
        <f t="shared" si="0"/>
        <v>*</v>
      </c>
    </row>
    <row r="16" spans="1:32" ht="45" x14ac:dyDescent="0.25">
      <c r="A16" s="53" t="s">
        <v>100</v>
      </c>
      <c r="B16" s="8">
        <v>13</v>
      </c>
      <c r="C16" s="8" t="s">
        <v>102</v>
      </c>
      <c r="D16" s="20" t="s">
        <v>103</v>
      </c>
      <c r="E16" s="20"/>
      <c r="F16" s="21" t="s">
        <v>29</v>
      </c>
      <c r="G16" s="20" t="s">
        <v>108</v>
      </c>
      <c r="H16" s="20" t="s">
        <v>30</v>
      </c>
      <c r="I16" s="9"/>
      <c r="J16" s="10" t="s">
        <v>29</v>
      </c>
      <c r="K16" s="22" t="s">
        <v>29</v>
      </c>
      <c r="L16" s="22" t="s">
        <v>29</v>
      </c>
      <c r="M16" s="22"/>
      <c r="N16" s="22"/>
      <c r="O16" s="22" t="s">
        <v>29</v>
      </c>
      <c r="P16" s="22"/>
      <c r="Q16" s="22"/>
      <c r="R16" s="22"/>
      <c r="S16" s="20" t="s">
        <v>104</v>
      </c>
      <c r="T16" s="20" t="s">
        <v>105</v>
      </c>
      <c r="U16" s="24" t="s">
        <v>106</v>
      </c>
      <c r="V16" s="25" t="s">
        <v>107</v>
      </c>
      <c r="W16" s="26"/>
      <c r="X16" s="8">
        <v>300</v>
      </c>
      <c r="Y16" s="20" t="s">
        <v>1016</v>
      </c>
      <c r="Z16" s="8">
        <v>6519</v>
      </c>
      <c r="AA16" s="8">
        <v>6043</v>
      </c>
      <c r="AB16" s="9" t="str">
        <f t="shared" si="0"/>
        <v>*</v>
      </c>
    </row>
    <row r="17" spans="1:29" ht="60" x14ac:dyDescent="0.25">
      <c r="A17" s="53" t="s">
        <v>100</v>
      </c>
      <c r="B17" s="8">
        <v>14</v>
      </c>
      <c r="C17" s="8" t="s">
        <v>109</v>
      </c>
      <c r="D17" s="19" t="s">
        <v>110</v>
      </c>
      <c r="E17" s="20" t="s">
        <v>111</v>
      </c>
      <c r="F17" s="21" t="s">
        <v>29</v>
      </c>
      <c r="G17" s="20" t="s">
        <v>116</v>
      </c>
      <c r="H17" s="20" t="s">
        <v>37</v>
      </c>
      <c r="I17" s="9"/>
      <c r="J17" s="10" t="s">
        <v>29</v>
      </c>
      <c r="K17" s="22" t="s">
        <v>29</v>
      </c>
      <c r="L17" s="22" t="s">
        <v>29</v>
      </c>
      <c r="M17" s="22" t="s">
        <v>29</v>
      </c>
      <c r="N17" s="22"/>
      <c r="O17" s="22" t="s">
        <v>29</v>
      </c>
      <c r="P17" s="22"/>
      <c r="Q17" s="22"/>
      <c r="R17" s="22"/>
      <c r="S17" s="20" t="s">
        <v>112</v>
      </c>
      <c r="T17" s="23" t="s">
        <v>113</v>
      </c>
      <c r="U17" s="24" t="s">
        <v>114</v>
      </c>
      <c r="V17" s="25" t="s">
        <v>115</v>
      </c>
      <c r="W17" s="26"/>
      <c r="X17" s="8">
        <v>670</v>
      </c>
      <c r="Y17" s="20" t="s">
        <v>1017</v>
      </c>
      <c r="Z17" s="8">
        <v>16323</v>
      </c>
      <c r="AA17" s="8">
        <v>12660</v>
      </c>
      <c r="AB17" s="9" t="str">
        <f t="shared" si="0"/>
        <v>*</v>
      </c>
    </row>
    <row r="18" spans="1:29" ht="45" x14ac:dyDescent="0.25">
      <c r="A18" s="52" t="s">
        <v>100</v>
      </c>
      <c r="B18" s="8">
        <v>15</v>
      </c>
      <c r="C18" s="8" t="s">
        <v>117</v>
      </c>
      <c r="D18" s="20" t="s">
        <v>118</v>
      </c>
      <c r="E18" s="20"/>
      <c r="F18" s="21" t="s">
        <v>29</v>
      </c>
      <c r="G18" s="20" t="s">
        <v>3</v>
      </c>
      <c r="H18" s="20" t="s">
        <v>119</v>
      </c>
      <c r="I18" s="9"/>
      <c r="J18" s="10" t="s">
        <v>29</v>
      </c>
      <c r="K18" s="22" t="s">
        <v>29</v>
      </c>
      <c r="L18" s="22" t="s">
        <v>29</v>
      </c>
      <c r="M18" s="22" t="s">
        <v>29</v>
      </c>
      <c r="N18" s="22"/>
      <c r="O18" s="22"/>
      <c r="P18" s="22"/>
      <c r="Q18" s="22"/>
      <c r="R18" s="22"/>
      <c r="S18" s="20" t="s">
        <v>120</v>
      </c>
      <c r="T18" s="23" t="s">
        <v>121</v>
      </c>
      <c r="U18" s="24" t="s">
        <v>122</v>
      </c>
      <c r="V18" s="25"/>
      <c r="W18" s="26"/>
      <c r="X18" s="8"/>
      <c r="Y18" s="20"/>
      <c r="Z18" s="8"/>
      <c r="AA18" s="8"/>
      <c r="AB18" s="9" t="str">
        <f t="shared" si="0"/>
        <v/>
      </c>
    </row>
    <row r="19" spans="1:29" ht="45" x14ac:dyDescent="0.25">
      <c r="A19" s="53" t="s">
        <v>100</v>
      </c>
      <c r="B19" s="8">
        <v>16</v>
      </c>
      <c r="C19" s="8" t="s">
        <v>123</v>
      </c>
      <c r="D19" s="19" t="s">
        <v>124</v>
      </c>
      <c r="E19" s="20" t="s">
        <v>125</v>
      </c>
      <c r="F19" s="21" t="s">
        <v>29</v>
      </c>
      <c r="G19" s="20" t="s">
        <v>130</v>
      </c>
      <c r="H19" s="20" t="s">
        <v>119</v>
      </c>
      <c r="I19" s="9"/>
      <c r="J19" s="10" t="s">
        <v>29</v>
      </c>
      <c r="K19" s="22" t="s">
        <v>29</v>
      </c>
      <c r="L19" s="22" t="s">
        <v>29</v>
      </c>
      <c r="M19" s="22"/>
      <c r="N19" s="22"/>
      <c r="O19" s="22" t="s">
        <v>29</v>
      </c>
      <c r="P19" s="22" t="s">
        <v>29</v>
      </c>
      <c r="Q19" s="22"/>
      <c r="R19" s="22"/>
      <c r="S19" s="20" t="s">
        <v>126</v>
      </c>
      <c r="T19" s="20" t="s">
        <v>127</v>
      </c>
      <c r="U19" s="34" t="s">
        <v>128</v>
      </c>
      <c r="V19" s="25" t="s">
        <v>129</v>
      </c>
      <c r="W19" s="26"/>
      <c r="X19" s="8">
        <v>200</v>
      </c>
      <c r="Y19" s="20" t="s">
        <v>1018</v>
      </c>
      <c r="Z19" s="8"/>
      <c r="AA19" s="8"/>
      <c r="AB19" s="9" t="str">
        <f t="shared" si="0"/>
        <v/>
      </c>
    </row>
    <row r="20" spans="1:29" ht="30" x14ac:dyDescent="0.25">
      <c r="A20" s="53" t="s">
        <v>100</v>
      </c>
      <c r="B20" s="8">
        <v>17</v>
      </c>
      <c r="C20" s="8" t="s">
        <v>131</v>
      </c>
      <c r="D20" s="20" t="s">
        <v>132</v>
      </c>
      <c r="E20" s="20"/>
      <c r="F20" s="21" t="s">
        <v>29</v>
      </c>
      <c r="G20" s="20" t="s">
        <v>137</v>
      </c>
      <c r="H20" s="20" t="s">
        <v>119</v>
      </c>
      <c r="I20" s="9"/>
      <c r="J20" s="10" t="s">
        <v>29</v>
      </c>
      <c r="K20" s="22" t="s">
        <v>29</v>
      </c>
      <c r="L20" s="22" t="s">
        <v>29</v>
      </c>
      <c r="M20" s="22"/>
      <c r="N20" s="22"/>
      <c r="O20" s="22"/>
      <c r="P20" s="22"/>
      <c r="Q20" s="22"/>
      <c r="R20" s="22"/>
      <c r="S20" s="20" t="s">
        <v>133</v>
      </c>
      <c r="T20" s="20" t="s">
        <v>134</v>
      </c>
      <c r="U20" s="24" t="s">
        <v>135</v>
      </c>
      <c r="V20" s="25" t="s">
        <v>136</v>
      </c>
      <c r="W20" s="26"/>
      <c r="X20" s="8">
        <v>250</v>
      </c>
      <c r="Y20" s="20" t="s">
        <v>1018</v>
      </c>
      <c r="Z20" s="8"/>
      <c r="AA20" s="8"/>
      <c r="AB20" s="9" t="str">
        <f t="shared" si="0"/>
        <v/>
      </c>
    </row>
    <row r="21" spans="1:29" s="35" customFormat="1" ht="60" x14ac:dyDescent="0.25">
      <c r="A21" s="53" t="s">
        <v>100</v>
      </c>
      <c r="B21" s="8">
        <v>18</v>
      </c>
      <c r="C21" s="8" t="s">
        <v>138</v>
      </c>
      <c r="D21" s="20" t="s">
        <v>139</v>
      </c>
      <c r="E21" s="20"/>
      <c r="F21" s="21"/>
      <c r="G21" s="20" t="s">
        <v>11</v>
      </c>
      <c r="H21" s="20" t="s">
        <v>119</v>
      </c>
      <c r="I21" s="9" t="s">
        <v>29</v>
      </c>
      <c r="J21" s="10"/>
      <c r="K21" s="22"/>
      <c r="L21" s="22"/>
      <c r="M21" s="22"/>
      <c r="N21" s="22"/>
      <c r="O21" s="22"/>
      <c r="P21" s="22"/>
      <c r="Q21" s="22"/>
      <c r="R21" s="22"/>
      <c r="S21" s="20" t="s">
        <v>140</v>
      </c>
      <c r="T21" s="20" t="s">
        <v>141</v>
      </c>
      <c r="U21" s="24"/>
      <c r="V21" s="25" t="s">
        <v>142</v>
      </c>
      <c r="W21" s="26">
        <v>50</v>
      </c>
      <c r="X21" s="8"/>
      <c r="Y21" s="20" t="s">
        <v>1019</v>
      </c>
      <c r="Z21" s="8"/>
      <c r="AA21" s="8"/>
      <c r="AB21" s="9" t="str">
        <f t="shared" si="0"/>
        <v/>
      </c>
      <c r="AC21" s="1"/>
    </row>
    <row r="22" spans="1:29" ht="45" x14ac:dyDescent="0.25">
      <c r="A22" s="53" t="s">
        <v>100</v>
      </c>
      <c r="B22" s="8">
        <v>19</v>
      </c>
      <c r="C22" s="8" t="s">
        <v>143</v>
      </c>
      <c r="D22" s="20" t="s">
        <v>144</v>
      </c>
      <c r="E22" s="20"/>
      <c r="F22" s="21"/>
      <c r="G22" s="20" t="s">
        <v>149</v>
      </c>
      <c r="H22" s="20" t="s">
        <v>37</v>
      </c>
      <c r="I22" s="9"/>
      <c r="J22" s="10" t="s">
        <v>29</v>
      </c>
      <c r="K22" s="22" t="s">
        <v>29</v>
      </c>
      <c r="L22" s="22" t="s">
        <v>29</v>
      </c>
      <c r="M22" s="22"/>
      <c r="N22" s="22" t="s">
        <v>29</v>
      </c>
      <c r="O22" s="22" t="s">
        <v>29</v>
      </c>
      <c r="P22" s="22" t="s">
        <v>29</v>
      </c>
      <c r="Q22" s="22" t="s">
        <v>29</v>
      </c>
      <c r="R22" s="22"/>
      <c r="S22" s="20" t="s">
        <v>145</v>
      </c>
      <c r="T22" s="20" t="s">
        <v>146</v>
      </c>
      <c r="U22" s="24" t="s">
        <v>147</v>
      </c>
      <c r="V22" s="25" t="s">
        <v>148</v>
      </c>
      <c r="W22" s="26"/>
      <c r="X22" s="8"/>
      <c r="Y22" s="20" t="s">
        <v>1020</v>
      </c>
      <c r="Z22" s="8"/>
      <c r="AA22" s="28"/>
      <c r="AB22" s="9" t="str">
        <f t="shared" si="0"/>
        <v/>
      </c>
    </row>
    <row r="23" spans="1:29" ht="45" x14ac:dyDescent="0.25">
      <c r="A23" s="53" t="s">
        <v>100</v>
      </c>
      <c r="B23" s="8">
        <v>20</v>
      </c>
      <c r="C23" s="8" t="s">
        <v>150</v>
      </c>
      <c r="D23" s="20" t="s">
        <v>151</v>
      </c>
      <c r="E23" s="20"/>
      <c r="F23" s="21"/>
      <c r="G23" s="20" t="s">
        <v>34</v>
      </c>
      <c r="H23" s="20" t="s">
        <v>51</v>
      </c>
      <c r="I23" s="9"/>
      <c r="J23" s="10" t="s">
        <v>29</v>
      </c>
      <c r="K23" s="22" t="s">
        <v>29</v>
      </c>
      <c r="L23" s="22" t="s">
        <v>29</v>
      </c>
      <c r="M23" s="22"/>
      <c r="N23" s="22"/>
      <c r="O23" s="22"/>
      <c r="P23" s="22"/>
      <c r="Q23" s="22"/>
      <c r="R23" s="22"/>
      <c r="S23" s="20" t="s">
        <v>152</v>
      </c>
      <c r="T23" s="23" t="s">
        <v>153</v>
      </c>
      <c r="U23" s="24"/>
      <c r="V23" s="25"/>
      <c r="W23" s="26"/>
      <c r="X23" s="8"/>
      <c r="Y23" s="20"/>
      <c r="Z23" s="8"/>
      <c r="AA23" s="8"/>
      <c r="AB23" s="9" t="str">
        <f t="shared" si="0"/>
        <v/>
      </c>
    </row>
    <row r="24" spans="1:29" ht="30" x14ac:dyDescent="0.25">
      <c r="A24" s="53" t="s">
        <v>100</v>
      </c>
      <c r="B24" s="8">
        <v>21</v>
      </c>
      <c r="C24" s="8" t="s">
        <v>154</v>
      </c>
      <c r="D24" s="20" t="s">
        <v>155</v>
      </c>
      <c r="E24" s="20"/>
      <c r="F24" s="21"/>
      <c r="G24" s="20" t="s">
        <v>159</v>
      </c>
      <c r="H24" s="20" t="s">
        <v>37</v>
      </c>
      <c r="I24" s="9" t="s">
        <v>29</v>
      </c>
      <c r="J24" s="10" t="s">
        <v>29</v>
      </c>
      <c r="K24" s="22" t="s">
        <v>29</v>
      </c>
      <c r="L24" s="22" t="s">
        <v>29</v>
      </c>
      <c r="M24" s="22"/>
      <c r="N24" s="22"/>
      <c r="O24" s="22"/>
      <c r="P24" s="22"/>
      <c r="Q24" s="22"/>
      <c r="R24" s="22"/>
      <c r="S24" s="20" t="s">
        <v>156</v>
      </c>
      <c r="T24" s="23" t="s">
        <v>157</v>
      </c>
      <c r="U24" s="24" t="s">
        <v>158</v>
      </c>
      <c r="V24" s="25"/>
      <c r="W24" s="26"/>
      <c r="X24" s="8"/>
      <c r="Y24" s="20"/>
      <c r="Z24" s="8"/>
      <c r="AA24" s="8"/>
      <c r="AB24" s="9" t="str">
        <f t="shared" si="0"/>
        <v/>
      </c>
    </row>
    <row r="25" spans="1:29" ht="45" x14ac:dyDescent="0.25">
      <c r="A25" s="52" t="s">
        <v>100</v>
      </c>
      <c r="B25" s="8">
        <v>22</v>
      </c>
      <c r="C25" s="8" t="s">
        <v>160</v>
      </c>
      <c r="D25" s="20" t="s">
        <v>161</v>
      </c>
      <c r="E25" s="20"/>
      <c r="F25" s="21"/>
      <c r="G25" s="20" t="s">
        <v>34</v>
      </c>
      <c r="H25" s="20" t="s">
        <v>37</v>
      </c>
      <c r="I25" s="9"/>
      <c r="J25" s="10" t="s">
        <v>29</v>
      </c>
      <c r="K25" s="22" t="s">
        <v>29</v>
      </c>
      <c r="L25" s="22"/>
      <c r="M25" s="22"/>
      <c r="N25" s="22"/>
      <c r="O25" s="22"/>
      <c r="P25" s="22"/>
      <c r="Q25" s="22"/>
      <c r="R25" s="22"/>
      <c r="S25" s="20" t="s">
        <v>162</v>
      </c>
      <c r="T25" s="23" t="s">
        <v>163</v>
      </c>
      <c r="U25" s="24"/>
      <c r="V25" s="25"/>
      <c r="W25" s="26"/>
      <c r="X25" s="8"/>
      <c r="Y25" s="20"/>
      <c r="Z25" s="8"/>
      <c r="AA25" s="8"/>
      <c r="AB25" s="9" t="str">
        <f t="shared" si="0"/>
        <v/>
      </c>
    </row>
    <row r="26" spans="1:29" ht="45" x14ac:dyDescent="0.25">
      <c r="A26" s="52" t="s">
        <v>100</v>
      </c>
      <c r="B26" s="8">
        <v>23</v>
      </c>
      <c r="C26" s="8" t="s">
        <v>164</v>
      </c>
      <c r="D26" s="20" t="s">
        <v>165</v>
      </c>
      <c r="E26" s="20"/>
      <c r="F26" s="21"/>
      <c r="G26" s="20" t="s">
        <v>170</v>
      </c>
      <c r="H26" s="20" t="s">
        <v>37</v>
      </c>
      <c r="I26" s="9"/>
      <c r="J26" s="10" t="s">
        <v>29</v>
      </c>
      <c r="K26" s="22" t="s">
        <v>29</v>
      </c>
      <c r="L26" s="22" t="s">
        <v>29</v>
      </c>
      <c r="M26" s="22"/>
      <c r="N26" s="22"/>
      <c r="O26" s="22"/>
      <c r="P26" s="22"/>
      <c r="Q26" s="22"/>
      <c r="R26" s="22"/>
      <c r="S26" s="20" t="s">
        <v>166</v>
      </c>
      <c r="T26" s="20" t="s">
        <v>167</v>
      </c>
      <c r="U26" s="24" t="s">
        <v>168</v>
      </c>
      <c r="V26" s="25" t="s">
        <v>169</v>
      </c>
      <c r="W26" s="26"/>
      <c r="X26" s="8"/>
      <c r="Y26" s="20"/>
      <c r="Z26" s="8"/>
      <c r="AA26" s="8"/>
      <c r="AB26" s="9" t="str">
        <f t="shared" si="0"/>
        <v/>
      </c>
    </row>
    <row r="27" spans="1:29" ht="60" x14ac:dyDescent="0.25">
      <c r="A27" s="52" t="s">
        <v>100</v>
      </c>
      <c r="B27" s="8">
        <v>24</v>
      </c>
      <c r="C27" s="8" t="s">
        <v>171</v>
      </c>
      <c r="D27" s="20" t="s">
        <v>172</v>
      </c>
      <c r="E27" s="20"/>
      <c r="F27" s="21"/>
      <c r="G27" s="20" t="s">
        <v>177</v>
      </c>
      <c r="H27" s="20" t="s">
        <v>37</v>
      </c>
      <c r="I27" s="9"/>
      <c r="J27" s="10" t="s">
        <v>29</v>
      </c>
      <c r="K27" s="22" t="s">
        <v>29</v>
      </c>
      <c r="L27" s="22" t="s">
        <v>29</v>
      </c>
      <c r="M27" s="22"/>
      <c r="N27" s="22"/>
      <c r="O27" s="22" t="s">
        <v>29</v>
      </c>
      <c r="P27" s="22" t="s">
        <v>29</v>
      </c>
      <c r="Q27" s="22" t="s">
        <v>29</v>
      </c>
      <c r="R27" s="22"/>
      <c r="S27" s="20" t="s">
        <v>173</v>
      </c>
      <c r="T27" s="20" t="s">
        <v>174</v>
      </c>
      <c r="U27" s="36" t="s">
        <v>175</v>
      </c>
      <c r="V27" s="25" t="s">
        <v>176</v>
      </c>
      <c r="W27" s="26"/>
      <c r="X27" s="8"/>
      <c r="Y27" s="20"/>
      <c r="Z27" s="8"/>
      <c r="AA27" s="8"/>
      <c r="AB27" s="9" t="str">
        <f t="shared" si="0"/>
        <v/>
      </c>
    </row>
    <row r="28" spans="1:29" ht="30" x14ac:dyDescent="0.25">
      <c r="A28" s="52" t="s">
        <v>100</v>
      </c>
      <c r="B28" s="8">
        <v>25</v>
      </c>
      <c r="C28" s="8" t="s">
        <v>178</v>
      </c>
      <c r="D28" s="20" t="s">
        <v>179</v>
      </c>
      <c r="E28" s="37"/>
      <c r="F28" s="38"/>
      <c r="G28" s="20" t="s">
        <v>183</v>
      </c>
      <c r="H28" s="20" t="s">
        <v>37</v>
      </c>
      <c r="I28" s="9"/>
      <c r="J28" s="10" t="s">
        <v>29</v>
      </c>
      <c r="K28" s="22" t="s">
        <v>29</v>
      </c>
      <c r="L28" s="22" t="s">
        <v>29</v>
      </c>
      <c r="M28" s="22" t="s">
        <v>29</v>
      </c>
      <c r="N28" s="22"/>
      <c r="O28" s="22" t="s">
        <v>29</v>
      </c>
      <c r="P28" s="22"/>
      <c r="Q28" s="22" t="s">
        <v>29</v>
      </c>
      <c r="R28" s="22"/>
      <c r="S28" s="20" t="s">
        <v>180</v>
      </c>
      <c r="T28" s="23" t="s">
        <v>181</v>
      </c>
      <c r="U28" s="24"/>
      <c r="V28" s="25" t="s">
        <v>182</v>
      </c>
      <c r="W28" s="26"/>
      <c r="X28" s="8"/>
      <c r="Y28" s="20"/>
      <c r="Z28" s="8"/>
      <c r="AA28" s="8"/>
      <c r="AB28" s="9" t="str">
        <f t="shared" si="0"/>
        <v/>
      </c>
    </row>
    <row r="29" spans="1:29" ht="75" x14ac:dyDescent="0.25">
      <c r="A29" s="52" t="s">
        <v>100</v>
      </c>
      <c r="B29" s="8">
        <v>26</v>
      </c>
      <c r="C29" s="8" t="s">
        <v>184</v>
      </c>
      <c r="D29" s="20" t="s">
        <v>185</v>
      </c>
      <c r="E29" s="20"/>
      <c r="F29" s="21"/>
      <c r="G29" s="20" t="s">
        <v>190</v>
      </c>
      <c r="H29" s="20" t="s">
        <v>37</v>
      </c>
      <c r="I29" s="9" t="s">
        <v>29</v>
      </c>
      <c r="J29" s="10"/>
      <c r="K29" s="22"/>
      <c r="L29" s="22"/>
      <c r="M29" s="22"/>
      <c r="N29" s="22"/>
      <c r="O29" s="22"/>
      <c r="P29" s="22"/>
      <c r="Q29" s="22" t="s">
        <v>29</v>
      </c>
      <c r="R29" s="22"/>
      <c r="S29" s="20" t="s">
        <v>186</v>
      </c>
      <c r="T29" s="23" t="s">
        <v>187</v>
      </c>
      <c r="U29" s="24" t="s">
        <v>188</v>
      </c>
      <c r="V29" s="25" t="s">
        <v>189</v>
      </c>
      <c r="W29" s="26"/>
      <c r="X29" s="8"/>
      <c r="Y29" s="20"/>
      <c r="Z29" s="8"/>
      <c r="AA29" s="8"/>
      <c r="AB29" s="9" t="str">
        <f t="shared" si="0"/>
        <v/>
      </c>
    </row>
    <row r="30" spans="1:29" ht="45" x14ac:dyDescent="0.25">
      <c r="A30" s="52" t="s">
        <v>100</v>
      </c>
      <c r="B30" s="8">
        <v>27</v>
      </c>
      <c r="C30" s="8" t="s">
        <v>191</v>
      </c>
      <c r="D30" s="20" t="s">
        <v>192</v>
      </c>
      <c r="E30" s="20"/>
      <c r="F30" s="21"/>
      <c r="G30" s="20" t="s">
        <v>11</v>
      </c>
      <c r="H30" s="20" t="s">
        <v>119</v>
      </c>
      <c r="I30" s="9" t="s">
        <v>29</v>
      </c>
      <c r="J30" s="10"/>
      <c r="K30" s="22"/>
      <c r="L30" s="22"/>
      <c r="M30" s="22"/>
      <c r="N30" s="22"/>
      <c r="O30" s="22"/>
      <c r="P30" s="22"/>
      <c r="Q30" s="22"/>
      <c r="R30" s="22"/>
      <c r="S30" s="20" t="s">
        <v>193</v>
      </c>
      <c r="T30" s="20" t="s">
        <v>194</v>
      </c>
      <c r="U30" s="24"/>
      <c r="V30" s="25"/>
      <c r="W30" s="26">
        <v>150</v>
      </c>
      <c r="X30" s="8"/>
      <c r="Y30" s="20" t="s">
        <v>1021</v>
      </c>
      <c r="Z30" s="8"/>
      <c r="AA30" s="8"/>
      <c r="AB30" s="9" t="str">
        <f t="shared" si="0"/>
        <v/>
      </c>
    </row>
    <row r="31" spans="1:29" ht="45" x14ac:dyDescent="0.25">
      <c r="A31" s="52" t="s">
        <v>100</v>
      </c>
      <c r="B31" s="8">
        <v>28</v>
      </c>
      <c r="C31" s="8" t="s">
        <v>195</v>
      </c>
      <c r="D31" s="20" t="s">
        <v>196</v>
      </c>
      <c r="E31" s="20"/>
      <c r="F31" s="21"/>
      <c r="G31" s="20"/>
      <c r="H31" s="20" t="s">
        <v>51</v>
      </c>
      <c r="I31" s="9"/>
      <c r="J31" s="10" t="s">
        <v>29</v>
      </c>
      <c r="K31" s="22" t="s">
        <v>29</v>
      </c>
      <c r="L31" s="22"/>
      <c r="M31" s="22" t="s">
        <v>29</v>
      </c>
      <c r="N31" s="22"/>
      <c r="O31" s="22"/>
      <c r="P31" s="22"/>
      <c r="Q31" s="22"/>
      <c r="R31" s="22"/>
      <c r="S31" s="20" t="s">
        <v>197</v>
      </c>
      <c r="T31" s="20" t="s">
        <v>198</v>
      </c>
      <c r="U31" s="24"/>
      <c r="V31" s="20"/>
      <c r="W31" s="26"/>
      <c r="X31" s="8"/>
      <c r="Y31" s="20"/>
      <c r="Z31" s="8"/>
      <c r="AA31" s="8"/>
      <c r="AB31" s="9" t="str">
        <f t="shared" si="0"/>
        <v/>
      </c>
    </row>
    <row r="32" spans="1:29" ht="45" x14ac:dyDescent="0.25">
      <c r="A32" s="52" t="s">
        <v>100</v>
      </c>
      <c r="B32" s="8">
        <v>29</v>
      </c>
      <c r="C32" s="8" t="s">
        <v>199</v>
      </c>
      <c r="D32" s="20" t="s">
        <v>200</v>
      </c>
      <c r="E32" s="20"/>
      <c r="F32" s="21"/>
      <c r="G32" s="20"/>
      <c r="H32" s="20" t="s">
        <v>51</v>
      </c>
      <c r="I32" s="9"/>
      <c r="J32" s="10" t="s">
        <v>29</v>
      </c>
      <c r="K32" s="22" t="s">
        <v>29</v>
      </c>
      <c r="L32" s="22" t="s">
        <v>29</v>
      </c>
      <c r="M32" s="22"/>
      <c r="N32" s="22"/>
      <c r="O32" s="22"/>
      <c r="P32" s="22"/>
      <c r="Q32" s="22"/>
      <c r="R32" s="22"/>
      <c r="S32" s="20" t="s">
        <v>201</v>
      </c>
      <c r="T32" s="20" t="s">
        <v>202</v>
      </c>
      <c r="U32" s="24"/>
      <c r="V32" s="20"/>
      <c r="W32" s="26"/>
      <c r="X32" s="8"/>
      <c r="Y32" s="20"/>
      <c r="Z32" s="8"/>
      <c r="AA32" s="8"/>
      <c r="AB32" s="9" t="str">
        <f t="shared" si="0"/>
        <v/>
      </c>
    </row>
    <row r="33" spans="1:28" ht="30" x14ac:dyDescent="0.25">
      <c r="A33" s="53" t="s">
        <v>206</v>
      </c>
      <c r="B33" s="8">
        <v>30</v>
      </c>
      <c r="C33" s="8" t="s">
        <v>203</v>
      </c>
      <c r="D33" s="20" t="s">
        <v>204</v>
      </c>
      <c r="E33" s="20" t="s">
        <v>50</v>
      </c>
      <c r="F33" s="21" t="s">
        <v>29</v>
      </c>
      <c r="G33" s="20" t="s">
        <v>57</v>
      </c>
      <c r="H33" s="20" t="s">
        <v>51</v>
      </c>
      <c r="I33" s="9" t="s">
        <v>29</v>
      </c>
      <c r="J33" s="10"/>
      <c r="K33" s="22"/>
      <c r="L33" s="22"/>
      <c r="M33" s="22"/>
      <c r="N33" s="22"/>
      <c r="O33" s="22"/>
      <c r="P33" s="22"/>
      <c r="Q33" s="22"/>
      <c r="R33" s="22"/>
      <c r="S33" s="20" t="s">
        <v>205</v>
      </c>
      <c r="T33" s="20" t="s">
        <v>207</v>
      </c>
      <c r="U33" s="39" t="s">
        <v>208</v>
      </c>
      <c r="V33" s="25" t="s">
        <v>209</v>
      </c>
      <c r="W33" s="26">
        <v>70</v>
      </c>
      <c r="X33" s="8"/>
      <c r="Y33" s="20" t="s">
        <v>1022</v>
      </c>
      <c r="Z33" s="8">
        <v>1072</v>
      </c>
      <c r="AA33" s="8">
        <v>1736</v>
      </c>
      <c r="AB33" s="9" t="str">
        <f t="shared" si="0"/>
        <v>*</v>
      </c>
    </row>
    <row r="34" spans="1:28" ht="30" x14ac:dyDescent="0.25">
      <c r="A34" s="53" t="s">
        <v>206</v>
      </c>
      <c r="B34" s="8">
        <v>31</v>
      </c>
      <c r="C34" s="8" t="s">
        <v>210</v>
      </c>
      <c r="D34" s="20" t="s">
        <v>211</v>
      </c>
      <c r="E34" s="20" t="s">
        <v>50</v>
      </c>
      <c r="F34" s="21" t="s">
        <v>29</v>
      </c>
      <c r="G34" s="20" t="s">
        <v>11</v>
      </c>
      <c r="H34" s="20" t="s">
        <v>51</v>
      </c>
      <c r="I34" s="9" t="s">
        <v>29</v>
      </c>
      <c r="J34" s="10"/>
      <c r="K34" s="22"/>
      <c r="L34" s="22"/>
      <c r="M34" s="22"/>
      <c r="N34" s="22"/>
      <c r="O34" s="22"/>
      <c r="P34" s="22"/>
      <c r="Q34" s="22"/>
      <c r="R34" s="22"/>
      <c r="S34" s="20" t="s">
        <v>212</v>
      </c>
      <c r="T34" s="20" t="s">
        <v>213</v>
      </c>
      <c r="U34" s="39" t="s">
        <v>214</v>
      </c>
      <c r="V34" s="25" t="s">
        <v>215</v>
      </c>
      <c r="W34" s="26">
        <v>70</v>
      </c>
      <c r="X34" s="8"/>
      <c r="Y34" s="20" t="s">
        <v>1014</v>
      </c>
      <c r="Z34" s="8">
        <v>1102</v>
      </c>
      <c r="AA34" s="8">
        <v>2129</v>
      </c>
      <c r="AB34" s="9" t="str">
        <f t="shared" si="0"/>
        <v>*</v>
      </c>
    </row>
    <row r="35" spans="1:28" ht="30" x14ac:dyDescent="0.25">
      <c r="A35" s="53" t="s">
        <v>206</v>
      </c>
      <c r="B35" s="8">
        <v>32</v>
      </c>
      <c r="C35" s="8" t="s">
        <v>216</v>
      </c>
      <c r="D35" s="20" t="s">
        <v>217</v>
      </c>
      <c r="E35" s="20" t="s">
        <v>60</v>
      </c>
      <c r="F35" s="21" t="s">
        <v>29</v>
      </c>
      <c r="G35" s="20" t="s">
        <v>34</v>
      </c>
      <c r="H35" s="20" t="s">
        <v>30</v>
      </c>
      <c r="I35" s="9"/>
      <c r="J35" s="10" t="s">
        <v>29</v>
      </c>
      <c r="K35" s="22" t="s">
        <v>29</v>
      </c>
      <c r="L35" s="22" t="s">
        <v>29</v>
      </c>
      <c r="M35" s="22"/>
      <c r="N35" s="22"/>
      <c r="O35" s="22"/>
      <c r="P35" s="22"/>
      <c r="Q35" s="22"/>
      <c r="R35" s="22"/>
      <c r="S35" s="20" t="s">
        <v>218</v>
      </c>
      <c r="T35" s="20" t="s">
        <v>219</v>
      </c>
      <c r="U35" s="24"/>
      <c r="V35" s="25"/>
      <c r="W35" s="26"/>
      <c r="X35" s="8">
        <v>500</v>
      </c>
      <c r="Y35" s="20" t="s">
        <v>1018</v>
      </c>
      <c r="Z35" s="8">
        <v>4058</v>
      </c>
      <c r="AA35" s="8">
        <v>3966</v>
      </c>
      <c r="AB35" s="9" t="str">
        <f t="shared" si="0"/>
        <v>*</v>
      </c>
    </row>
    <row r="36" spans="1:28" ht="30" x14ac:dyDescent="0.25">
      <c r="A36" s="53" t="s">
        <v>206</v>
      </c>
      <c r="B36" s="8">
        <v>33</v>
      </c>
      <c r="C36" s="8" t="s">
        <v>220</v>
      </c>
      <c r="D36" s="20" t="s">
        <v>221</v>
      </c>
      <c r="E36" s="20"/>
      <c r="F36" s="21"/>
      <c r="G36" s="20" t="s">
        <v>226</v>
      </c>
      <c r="H36" s="20" t="s">
        <v>51</v>
      </c>
      <c r="I36" s="9"/>
      <c r="J36" s="10" t="s">
        <v>29</v>
      </c>
      <c r="K36" s="22" t="s">
        <v>29</v>
      </c>
      <c r="L36" s="22"/>
      <c r="M36" s="22"/>
      <c r="N36" s="22"/>
      <c r="O36" s="22"/>
      <c r="P36" s="22"/>
      <c r="Q36" s="22"/>
      <c r="R36" s="22"/>
      <c r="S36" s="20" t="s">
        <v>222</v>
      </c>
      <c r="T36" s="20" t="s">
        <v>223</v>
      </c>
      <c r="U36" s="36" t="s">
        <v>224</v>
      </c>
      <c r="V36" s="25" t="s">
        <v>225</v>
      </c>
      <c r="W36" s="26"/>
      <c r="X36" s="8"/>
      <c r="Y36" s="20"/>
      <c r="Z36" s="8"/>
      <c r="AA36" s="8"/>
      <c r="AB36" s="9" t="str">
        <f t="shared" si="0"/>
        <v/>
      </c>
    </row>
    <row r="37" spans="1:28" ht="30" x14ac:dyDescent="0.25">
      <c r="A37" s="53" t="s">
        <v>206</v>
      </c>
      <c r="B37" s="8">
        <v>34</v>
      </c>
      <c r="C37" s="8" t="s">
        <v>227</v>
      </c>
      <c r="D37" s="20" t="s">
        <v>228</v>
      </c>
      <c r="E37" s="20"/>
      <c r="F37" s="21"/>
      <c r="G37" s="20" t="s">
        <v>34</v>
      </c>
      <c r="H37" s="20" t="s">
        <v>37</v>
      </c>
      <c r="I37" s="9" t="s">
        <v>29</v>
      </c>
      <c r="J37" s="10"/>
      <c r="K37" s="22"/>
      <c r="L37" s="22"/>
      <c r="M37" s="22"/>
      <c r="N37" s="22"/>
      <c r="O37" s="22"/>
      <c r="P37" s="22"/>
      <c r="Q37" s="22"/>
      <c r="R37" s="22"/>
      <c r="S37" s="20" t="s">
        <v>229</v>
      </c>
      <c r="T37" s="20" t="s">
        <v>230</v>
      </c>
      <c r="U37" s="24"/>
      <c r="V37" s="25"/>
      <c r="W37" s="26"/>
      <c r="X37" s="8"/>
      <c r="Y37" s="20"/>
      <c r="Z37" s="8"/>
      <c r="AA37" s="8"/>
      <c r="AB37" s="9" t="str">
        <f t="shared" si="0"/>
        <v/>
      </c>
    </row>
    <row r="38" spans="1:28" ht="30" x14ac:dyDescent="0.25">
      <c r="A38" s="52" t="s">
        <v>234</v>
      </c>
      <c r="B38" s="8">
        <v>35</v>
      </c>
      <c r="C38" s="8" t="s">
        <v>231</v>
      </c>
      <c r="D38" s="20" t="s">
        <v>232</v>
      </c>
      <c r="E38" s="20"/>
      <c r="F38" s="21"/>
      <c r="G38" s="20"/>
      <c r="H38" s="20" t="s">
        <v>51</v>
      </c>
      <c r="I38" s="9" t="s">
        <v>29</v>
      </c>
      <c r="J38" s="10"/>
      <c r="K38" s="22"/>
      <c r="L38" s="22"/>
      <c r="M38" s="22"/>
      <c r="N38" s="22"/>
      <c r="O38" s="22"/>
      <c r="P38" s="22"/>
      <c r="Q38" s="22"/>
      <c r="R38" s="22"/>
      <c r="S38" s="20" t="s">
        <v>233</v>
      </c>
      <c r="T38" s="20" t="s">
        <v>235</v>
      </c>
      <c r="U38" s="24"/>
      <c r="V38" s="20"/>
      <c r="W38" s="26"/>
      <c r="X38" s="8"/>
      <c r="Y38" s="20"/>
      <c r="Z38" s="8"/>
      <c r="AA38" s="8"/>
      <c r="AB38" s="9" t="str">
        <f t="shared" si="0"/>
        <v/>
      </c>
    </row>
    <row r="39" spans="1:28" ht="45" x14ac:dyDescent="0.25">
      <c r="A39" s="53" t="s">
        <v>240</v>
      </c>
      <c r="B39" s="8">
        <v>36</v>
      </c>
      <c r="C39" s="8" t="s">
        <v>236</v>
      </c>
      <c r="D39" s="19" t="s">
        <v>237</v>
      </c>
      <c r="E39" s="20" t="s">
        <v>238</v>
      </c>
      <c r="F39" s="21" t="s">
        <v>29</v>
      </c>
      <c r="G39" s="20" t="s">
        <v>34</v>
      </c>
      <c r="H39" s="20" t="s">
        <v>30</v>
      </c>
      <c r="I39" s="9"/>
      <c r="J39" s="10" t="s">
        <v>29</v>
      </c>
      <c r="K39" s="22" t="str">
        <f>IF(OR(L39&lt;&gt;"",M39&lt;&gt;"",R39&lt;&gt;""),"x","")</f>
        <v>x</v>
      </c>
      <c r="L39" s="22" t="s">
        <v>29</v>
      </c>
      <c r="M39" s="22" t="s">
        <v>29</v>
      </c>
      <c r="N39" s="22"/>
      <c r="O39" s="22"/>
      <c r="P39" s="22"/>
      <c r="Q39" s="22"/>
      <c r="R39" s="22"/>
      <c r="S39" s="20" t="s">
        <v>239</v>
      </c>
      <c r="T39" s="20" t="s">
        <v>241</v>
      </c>
      <c r="U39" s="24"/>
      <c r="V39" s="25"/>
      <c r="W39" s="26"/>
      <c r="X39" s="8">
        <v>500</v>
      </c>
      <c r="Y39" s="20" t="s">
        <v>1023</v>
      </c>
      <c r="Z39" s="8">
        <v>1067</v>
      </c>
      <c r="AA39" s="8"/>
      <c r="AB39" s="9" t="str">
        <f t="shared" si="0"/>
        <v>*</v>
      </c>
    </row>
    <row r="40" spans="1:28" ht="30" x14ac:dyDescent="0.25">
      <c r="A40" s="53" t="s">
        <v>240</v>
      </c>
      <c r="B40" s="8">
        <v>37</v>
      </c>
      <c r="C40" s="8" t="s">
        <v>242</v>
      </c>
      <c r="D40" s="20" t="s">
        <v>243</v>
      </c>
      <c r="E40" s="20" t="s">
        <v>28</v>
      </c>
      <c r="F40" s="21"/>
      <c r="G40" s="20" t="s">
        <v>57</v>
      </c>
      <c r="H40" s="20" t="s">
        <v>30</v>
      </c>
      <c r="I40" s="9" t="s">
        <v>29</v>
      </c>
      <c r="J40" s="10"/>
      <c r="K40" s="22"/>
      <c r="L40" s="22"/>
      <c r="M40" s="22"/>
      <c r="N40" s="22"/>
      <c r="O40" s="22"/>
      <c r="P40" s="22"/>
      <c r="Q40" s="22"/>
      <c r="R40" s="22"/>
      <c r="S40" s="20" t="s">
        <v>244</v>
      </c>
      <c r="T40" s="20" t="s">
        <v>245</v>
      </c>
      <c r="U40" s="24"/>
      <c r="V40" s="25"/>
      <c r="W40" s="26">
        <v>330</v>
      </c>
      <c r="X40" s="8"/>
      <c r="Y40" s="20"/>
      <c r="Z40" s="8">
        <v>2477</v>
      </c>
      <c r="AA40" s="8">
        <v>5109</v>
      </c>
      <c r="AB40" s="9" t="str">
        <f t="shared" si="0"/>
        <v>*</v>
      </c>
    </row>
    <row r="41" spans="1:28" ht="30" x14ac:dyDescent="0.25">
      <c r="A41" s="53" t="s">
        <v>249</v>
      </c>
      <c r="B41" s="8">
        <v>38</v>
      </c>
      <c r="C41" s="8" t="s">
        <v>246</v>
      </c>
      <c r="D41" s="20" t="s">
        <v>247</v>
      </c>
      <c r="E41" s="20"/>
      <c r="F41" s="21" t="s">
        <v>29</v>
      </c>
      <c r="G41" s="20" t="s">
        <v>253</v>
      </c>
      <c r="H41" s="20" t="s">
        <v>51</v>
      </c>
      <c r="I41" s="9" t="s">
        <v>29</v>
      </c>
      <c r="J41" s="10" t="s">
        <v>29</v>
      </c>
      <c r="K41" s="22" t="s">
        <v>29</v>
      </c>
      <c r="L41" s="22"/>
      <c r="M41" s="22"/>
      <c r="N41" s="22"/>
      <c r="O41" s="22"/>
      <c r="P41" s="22"/>
      <c r="Q41" s="22"/>
      <c r="R41" s="22"/>
      <c r="S41" s="20" t="s">
        <v>248</v>
      </c>
      <c r="T41" s="20" t="s">
        <v>250</v>
      </c>
      <c r="U41" s="24" t="s">
        <v>251</v>
      </c>
      <c r="V41" s="25" t="s">
        <v>252</v>
      </c>
      <c r="W41" s="26">
        <v>120</v>
      </c>
      <c r="X41" s="8"/>
      <c r="Y41" s="20" t="s">
        <v>1014</v>
      </c>
      <c r="Z41" s="8">
        <v>4857</v>
      </c>
      <c r="AA41" s="8">
        <v>3778</v>
      </c>
      <c r="AB41" s="9" t="str">
        <f t="shared" si="0"/>
        <v>*</v>
      </c>
    </row>
    <row r="42" spans="1:28" ht="30" x14ac:dyDescent="0.25">
      <c r="A42" s="53" t="s">
        <v>257</v>
      </c>
      <c r="B42" s="8">
        <v>39</v>
      </c>
      <c r="C42" s="8" t="s">
        <v>254</v>
      </c>
      <c r="D42" s="20" t="s">
        <v>255</v>
      </c>
      <c r="E42" s="20" t="s">
        <v>60</v>
      </c>
      <c r="F42" s="21" t="s">
        <v>29</v>
      </c>
      <c r="G42" s="20" t="s">
        <v>34</v>
      </c>
      <c r="H42" s="20" t="s">
        <v>30</v>
      </c>
      <c r="I42" s="9"/>
      <c r="J42" s="10" t="s">
        <v>29</v>
      </c>
      <c r="K42" s="22" t="s">
        <v>29</v>
      </c>
      <c r="L42" s="22" t="s">
        <v>29</v>
      </c>
      <c r="M42" s="22"/>
      <c r="N42" s="22"/>
      <c r="O42" s="22" t="s">
        <v>29</v>
      </c>
      <c r="P42" s="22"/>
      <c r="Q42" s="22"/>
      <c r="R42" s="22"/>
      <c r="S42" s="20" t="s">
        <v>256</v>
      </c>
      <c r="T42" s="20" t="s">
        <v>258</v>
      </c>
      <c r="U42" s="24"/>
      <c r="V42" s="25"/>
      <c r="W42" s="26"/>
      <c r="X42" s="8">
        <v>500</v>
      </c>
      <c r="Y42" s="20" t="s">
        <v>1018</v>
      </c>
      <c r="Z42" s="8">
        <v>6733</v>
      </c>
      <c r="AA42" s="8">
        <v>6523</v>
      </c>
      <c r="AB42" s="9" t="str">
        <f t="shared" si="0"/>
        <v>*</v>
      </c>
    </row>
    <row r="43" spans="1:28" ht="30" x14ac:dyDescent="0.25">
      <c r="A43" s="53" t="s">
        <v>257</v>
      </c>
      <c r="B43" s="8">
        <v>40</v>
      </c>
      <c r="C43" s="8" t="s">
        <v>259</v>
      </c>
      <c r="D43" s="20" t="s">
        <v>260</v>
      </c>
      <c r="E43" s="20" t="s">
        <v>125</v>
      </c>
      <c r="F43" s="21" t="s">
        <v>29</v>
      </c>
      <c r="G43" s="20" t="s">
        <v>263</v>
      </c>
      <c r="H43" s="20" t="s">
        <v>119</v>
      </c>
      <c r="I43" s="9"/>
      <c r="J43" s="10" t="s">
        <v>29</v>
      </c>
      <c r="K43" s="22" t="s">
        <v>29</v>
      </c>
      <c r="L43" s="22" t="s">
        <v>29</v>
      </c>
      <c r="M43" s="22"/>
      <c r="N43" s="22"/>
      <c r="O43" s="22" t="s">
        <v>29</v>
      </c>
      <c r="P43" s="22"/>
      <c r="Q43" s="22"/>
      <c r="R43" s="22" t="s">
        <v>29</v>
      </c>
      <c r="S43" s="20" t="s">
        <v>261</v>
      </c>
      <c r="T43" s="23" t="s">
        <v>262</v>
      </c>
      <c r="U43" s="34" t="s">
        <v>128</v>
      </c>
      <c r="V43" s="25" t="s">
        <v>129</v>
      </c>
      <c r="W43" s="26"/>
      <c r="X43" s="8">
        <v>200</v>
      </c>
      <c r="Y43" s="20" t="s">
        <v>1018</v>
      </c>
      <c r="Z43" s="8"/>
      <c r="AA43" s="8"/>
      <c r="AB43" s="9" t="str">
        <f t="shared" si="0"/>
        <v/>
      </c>
    </row>
    <row r="44" spans="1:28" ht="30" x14ac:dyDescent="0.25">
      <c r="A44" s="53" t="s">
        <v>257</v>
      </c>
      <c r="B44" s="8">
        <v>41</v>
      </c>
      <c r="C44" s="8" t="s">
        <v>264</v>
      </c>
      <c r="D44" s="20" t="s">
        <v>265</v>
      </c>
      <c r="E44" s="20" t="s">
        <v>98</v>
      </c>
      <c r="F44" s="21" t="s">
        <v>29</v>
      </c>
      <c r="G44" s="20" t="s">
        <v>11</v>
      </c>
      <c r="H44" s="20" t="s">
        <v>51</v>
      </c>
      <c r="I44" s="9" t="s">
        <v>29</v>
      </c>
      <c r="J44" s="10"/>
      <c r="K44" s="22"/>
      <c r="L44" s="22"/>
      <c r="M44" s="22"/>
      <c r="N44" s="22"/>
      <c r="O44" s="22"/>
      <c r="P44" s="22"/>
      <c r="Q44" s="22"/>
      <c r="R44" s="22"/>
      <c r="S44" s="20" t="s">
        <v>266</v>
      </c>
      <c r="T44" s="20" t="s">
        <v>267</v>
      </c>
      <c r="U44" s="24"/>
      <c r="V44" s="25"/>
      <c r="W44" s="26">
        <v>100</v>
      </c>
      <c r="X44" s="8"/>
      <c r="Y44" s="20"/>
      <c r="Z44" s="8"/>
      <c r="AA44" s="8"/>
      <c r="AB44" s="9" t="str">
        <f t="shared" si="0"/>
        <v/>
      </c>
    </row>
    <row r="45" spans="1:28" ht="45" x14ac:dyDescent="0.25">
      <c r="A45" s="52" t="s">
        <v>257</v>
      </c>
      <c r="B45" s="8">
        <v>42</v>
      </c>
      <c r="C45" s="8" t="s">
        <v>268</v>
      </c>
      <c r="D45" s="20" t="s">
        <v>269</v>
      </c>
      <c r="E45" s="20"/>
      <c r="F45" s="21"/>
      <c r="G45" s="20" t="s">
        <v>274</v>
      </c>
      <c r="H45" s="20" t="s">
        <v>37</v>
      </c>
      <c r="I45" s="9"/>
      <c r="J45" s="10" t="s">
        <v>29</v>
      </c>
      <c r="K45" s="22" t="s">
        <v>29</v>
      </c>
      <c r="L45" s="22" t="s">
        <v>29</v>
      </c>
      <c r="M45" s="22"/>
      <c r="N45" s="22"/>
      <c r="O45" s="22"/>
      <c r="P45" s="22"/>
      <c r="Q45" s="22"/>
      <c r="R45" s="22"/>
      <c r="S45" s="20" t="s">
        <v>270</v>
      </c>
      <c r="T45" s="40" t="s">
        <v>271</v>
      </c>
      <c r="U45" s="24" t="s">
        <v>272</v>
      </c>
      <c r="V45" s="25" t="s">
        <v>273</v>
      </c>
      <c r="W45" s="26"/>
      <c r="X45" s="8"/>
      <c r="Y45" s="20"/>
      <c r="Z45" s="8"/>
      <c r="AA45" s="8"/>
      <c r="AB45" s="9" t="str">
        <f t="shared" si="0"/>
        <v/>
      </c>
    </row>
    <row r="46" spans="1:28" ht="30" x14ac:dyDescent="0.25">
      <c r="A46" s="53" t="s">
        <v>257</v>
      </c>
      <c r="B46" s="8">
        <v>43</v>
      </c>
      <c r="C46" s="8" t="s">
        <v>275</v>
      </c>
      <c r="D46" s="20" t="s">
        <v>276</v>
      </c>
      <c r="E46" s="20"/>
      <c r="F46" s="21"/>
      <c r="G46" s="20" t="s">
        <v>281</v>
      </c>
      <c r="H46" s="20" t="s">
        <v>51</v>
      </c>
      <c r="I46" s="9" t="s">
        <v>29</v>
      </c>
      <c r="J46" s="10"/>
      <c r="K46" s="22"/>
      <c r="L46" s="22"/>
      <c r="M46" s="22"/>
      <c r="N46" s="22"/>
      <c r="O46" s="22"/>
      <c r="P46" s="22"/>
      <c r="Q46" s="22"/>
      <c r="R46" s="22"/>
      <c r="S46" s="20" t="s">
        <v>277</v>
      </c>
      <c r="T46" s="23" t="s">
        <v>278</v>
      </c>
      <c r="U46" s="39" t="s">
        <v>279</v>
      </c>
      <c r="V46" s="25" t="s">
        <v>280</v>
      </c>
      <c r="W46" s="26"/>
      <c r="X46" s="8"/>
      <c r="Y46" s="20"/>
      <c r="Z46" s="8"/>
      <c r="AA46" s="8"/>
      <c r="AB46" s="9" t="str">
        <f t="shared" si="0"/>
        <v/>
      </c>
    </row>
    <row r="47" spans="1:28" ht="45" x14ac:dyDescent="0.25">
      <c r="A47" s="52" t="s">
        <v>257</v>
      </c>
      <c r="B47" s="8">
        <v>44</v>
      </c>
      <c r="C47" s="8" t="s">
        <v>282</v>
      </c>
      <c r="D47" s="20" t="s">
        <v>283</v>
      </c>
      <c r="E47" s="20"/>
      <c r="F47" s="21"/>
      <c r="G47" s="20" t="s">
        <v>34</v>
      </c>
      <c r="H47" s="20" t="s">
        <v>37</v>
      </c>
      <c r="I47" s="9" t="s">
        <v>29</v>
      </c>
      <c r="J47" s="10"/>
      <c r="K47" s="22"/>
      <c r="L47" s="22"/>
      <c r="M47" s="22"/>
      <c r="N47" s="22"/>
      <c r="O47" s="22"/>
      <c r="P47" s="22"/>
      <c r="Q47" s="22"/>
      <c r="R47" s="22"/>
      <c r="S47" s="20" t="s">
        <v>284</v>
      </c>
      <c r="T47" s="20" t="s">
        <v>285</v>
      </c>
      <c r="U47" s="24"/>
      <c r="V47" s="25"/>
      <c r="W47" s="26"/>
      <c r="X47" s="8"/>
      <c r="Y47" s="20"/>
      <c r="Z47" s="8"/>
      <c r="AA47" s="8"/>
      <c r="AB47" s="9" t="str">
        <f t="shared" si="0"/>
        <v/>
      </c>
    </row>
    <row r="48" spans="1:28" ht="30" x14ac:dyDescent="0.25">
      <c r="A48" s="52" t="s">
        <v>257</v>
      </c>
      <c r="B48" s="8">
        <v>45</v>
      </c>
      <c r="C48" s="8" t="s">
        <v>286</v>
      </c>
      <c r="D48" s="20" t="s">
        <v>287</v>
      </c>
      <c r="E48" s="20"/>
      <c r="F48" s="21"/>
      <c r="G48" s="20" t="s">
        <v>292</v>
      </c>
      <c r="H48" s="20" t="s">
        <v>51</v>
      </c>
      <c r="I48" s="9" t="s">
        <v>29</v>
      </c>
      <c r="J48" s="10"/>
      <c r="K48" s="22"/>
      <c r="L48" s="22"/>
      <c r="M48" s="22"/>
      <c r="N48" s="22"/>
      <c r="O48" s="22"/>
      <c r="P48" s="22"/>
      <c r="Q48" s="22"/>
      <c r="R48" s="22"/>
      <c r="S48" s="20" t="s">
        <v>288</v>
      </c>
      <c r="T48" s="20" t="s">
        <v>289</v>
      </c>
      <c r="U48" s="39" t="s">
        <v>290</v>
      </c>
      <c r="V48" s="25" t="s">
        <v>291</v>
      </c>
      <c r="W48" s="26">
        <v>90</v>
      </c>
      <c r="X48" s="8"/>
      <c r="Y48" s="20"/>
      <c r="Z48" s="8"/>
      <c r="AA48" s="8"/>
      <c r="AB48" s="9" t="str">
        <f t="shared" si="0"/>
        <v/>
      </c>
    </row>
    <row r="49" spans="1:28" ht="45" x14ac:dyDescent="0.25">
      <c r="A49" s="52" t="s">
        <v>257</v>
      </c>
      <c r="B49" s="8">
        <v>46</v>
      </c>
      <c r="C49" s="8" t="s">
        <v>1000</v>
      </c>
      <c r="D49" s="20" t="s">
        <v>1001</v>
      </c>
      <c r="E49" s="20" t="s">
        <v>1002</v>
      </c>
      <c r="F49" s="21" t="s">
        <v>29</v>
      </c>
      <c r="G49" s="20"/>
      <c r="H49" s="20" t="s">
        <v>37</v>
      </c>
      <c r="I49" s="9"/>
      <c r="J49" s="10" t="s">
        <v>29</v>
      </c>
      <c r="K49" s="22" t="s">
        <v>29</v>
      </c>
      <c r="L49" s="22" t="s">
        <v>29</v>
      </c>
      <c r="M49" s="22"/>
      <c r="N49" s="22"/>
      <c r="O49" s="22"/>
      <c r="P49" s="22"/>
      <c r="Q49" s="22"/>
      <c r="R49" s="22"/>
      <c r="S49" s="20" t="s">
        <v>1003</v>
      </c>
      <c r="T49" s="20" t="s">
        <v>1004</v>
      </c>
      <c r="U49" s="24"/>
      <c r="V49" s="20" t="s">
        <v>1005</v>
      </c>
      <c r="W49" s="26"/>
      <c r="X49" s="8"/>
      <c r="Y49" s="20"/>
      <c r="Z49" s="8"/>
      <c r="AA49" s="8">
        <v>1533</v>
      </c>
      <c r="AB49" s="9" t="str">
        <f t="shared" si="0"/>
        <v>*</v>
      </c>
    </row>
    <row r="50" spans="1:28" ht="45" x14ac:dyDescent="0.25">
      <c r="A50" s="53" t="s">
        <v>296</v>
      </c>
      <c r="B50" s="8">
        <v>47</v>
      </c>
      <c r="C50" s="8" t="s">
        <v>293</v>
      </c>
      <c r="D50" s="20" t="s">
        <v>294</v>
      </c>
      <c r="E50" s="20" t="s">
        <v>98</v>
      </c>
      <c r="F50" s="21" t="s">
        <v>29</v>
      </c>
      <c r="G50" s="20" t="s">
        <v>11</v>
      </c>
      <c r="H50" s="20" t="s">
        <v>51</v>
      </c>
      <c r="I50" s="9" t="s">
        <v>29</v>
      </c>
      <c r="J50" s="10"/>
      <c r="K50" s="22"/>
      <c r="L50" s="22"/>
      <c r="M50" s="22"/>
      <c r="N50" s="22"/>
      <c r="O50" s="22"/>
      <c r="P50" s="22"/>
      <c r="Q50" s="22"/>
      <c r="R50" s="22"/>
      <c r="S50" s="20" t="s">
        <v>295</v>
      </c>
      <c r="T50" s="41" t="s">
        <v>297</v>
      </c>
      <c r="U50" s="24"/>
      <c r="V50" s="25"/>
      <c r="W50" s="26">
        <v>50</v>
      </c>
      <c r="X50" s="8"/>
      <c r="Y50" s="20"/>
      <c r="Z50" s="8"/>
      <c r="AA50" s="8"/>
      <c r="AB50" s="9" t="str">
        <f t="shared" si="0"/>
        <v/>
      </c>
    </row>
    <row r="51" spans="1:28" ht="45" x14ac:dyDescent="0.25">
      <c r="A51" s="52" t="s">
        <v>301</v>
      </c>
      <c r="B51" s="8">
        <v>48</v>
      </c>
      <c r="C51" s="8" t="s">
        <v>298</v>
      </c>
      <c r="D51" s="20" t="s">
        <v>299</v>
      </c>
      <c r="E51" s="20" t="s">
        <v>111</v>
      </c>
      <c r="F51" s="21" t="s">
        <v>29</v>
      </c>
      <c r="G51" s="20" t="s">
        <v>304</v>
      </c>
      <c r="H51" s="20" t="s">
        <v>37</v>
      </c>
      <c r="I51" s="9"/>
      <c r="J51" s="10" t="s">
        <v>29</v>
      </c>
      <c r="K51" s="22" t="s">
        <v>29</v>
      </c>
      <c r="L51" s="22" t="s">
        <v>29</v>
      </c>
      <c r="M51" s="22"/>
      <c r="N51" s="22"/>
      <c r="O51" s="22" t="s">
        <v>29</v>
      </c>
      <c r="P51" s="22"/>
      <c r="Q51" s="22"/>
      <c r="R51" s="22"/>
      <c r="S51" s="20" t="s">
        <v>300</v>
      </c>
      <c r="T51" s="23" t="s">
        <v>302</v>
      </c>
      <c r="U51" s="24" t="s">
        <v>303</v>
      </c>
      <c r="V51" s="25"/>
      <c r="W51" s="26"/>
      <c r="X51" s="8">
        <v>600</v>
      </c>
      <c r="Y51" s="20"/>
      <c r="Z51" s="8">
        <v>3867</v>
      </c>
      <c r="AA51" s="8">
        <v>3123</v>
      </c>
      <c r="AB51" s="9" t="str">
        <f t="shared" si="0"/>
        <v>*</v>
      </c>
    </row>
    <row r="52" spans="1:28" ht="30" x14ac:dyDescent="0.25">
      <c r="A52" s="52" t="s">
        <v>301</v>
      </c>
      <c r="B52" s="8">
        <v>49</v>
      </c>
      <c r="C52" s="8" t="s">
        <v>305</v>
      </c>
      <c r="D52" s="20" t="s">
        <v>306</v>
      </c>
      <c r="E52" s="20"/>
      <c r="F52" s="21"/>
      <c r="G52" s="20" t="s">
        <v>311</v>
      </c>
      <c r="H52" s="20" t="s">
        <v>37</v>
      </c>
      <c r="I52" s="9"/>
      <c r="J52" s="10" t="s">
        <v>29</v>
      </c>
      <c r="K52" s="22"/>
      <c r="L52" s="22" t="s">
        <v>29</v>
      </c>
      <c r="M52" s="22"/>
      <c r="N52" s="22"/>
      <c r="O52" s="22" t="s">
        <v>29</v>
      </c>
      <c r="P52" s="22"/>
      <c r="Q52" s="22"/>
      <c r="R52" s="22"/>
      <c r="S52" s="20" t="s">
        <v>307</v>
      </c>
      <c r="T52" s="20" t="s">
        <v>308</v>
      </c>
      <c r="U52" s="39" t="s">
        <v>309</v>
      </c>
      <c r="V52" s="25" t="s">
        <v>310</v>
      </c>
      <c r="W52" s="26"/>
      <c r="X52" s="8"/>
      <c r="Y52" s="20"/>
      <c r="Z52" s="8"/>
      <c r="AA52" s="8"/>
      <c r="AB52" s="9" t="str">
        <f t="shared" si="0"/>
        <v/>
      </c>
    </row>
    <row r="53" spans="1:28" ht="30" x14ac:dyDescent="0.25">
      <c r="A53" s="53" t="s">
        <v>301</v>
      </c>
      <c r="B53" s="8">
        <v>50</v>
      </c>
      <c r="C53" s="8" t="s">
        <v>312</v>
      </c>
      <c r="D53" s="20" t="s">
        <v>313</v>
      </c>
      <c r="E53" s="20" t="s">
        <v>98</v>
      </c>
      <c r="F53" s="21" t="s">
        <v>29</v>
      </c>
      <c r="G53" s="20" t="s">
        <v>34</v>
      </c>
      <c r="H53" s="20" t="s">
        <v>51</v>
      </c>
      <c r="I53" s="9" t="s">
        <v>29</v>
      </c>
      <c r="J53" s="10"/>
      <c r="K53" s="22"/>
      <c r="L53" s="22"/>
      <c r="M53" s="22"/>
      <c r="N53" s="22"/>
      <c r="O53" s="22"/>
      <c r="P53" s="22"/>
      <c r="Q53" s="22"/>
      <c r="R53" s="22"/>
      <c r="S53" s="20" t="s">
        <v>314</v>
      </c>
      <c r="T53" s="20" t="s">
        <v>315</v>
      </c>
      <c r="U53" s="24"/>
      <c r="V53" s="25"/>
      <c r="W53" s="26">
        <v>100</v>
      </c>
      <c r="X53" s="8"/>
      <c r="Y53" s="20"/>
      <c r="Z53" s="8">
        <v>2808</v>
      </c>
      <c r="AA53" s="8">
        <v>5998</v>
      </c>
      <c r="AB53" s="9" t="str">
        <f t="shared" si="0"/>
        <v>*</v>
      </c>
    </row>
    <row r="54" spans="1:28" ht="30" x14ac:dyDescent="0.25">
      <c r="A54" s="53" t="s">
        <v>301</v>
      </c>
      <c r="B54" s="8">
        <v>51</v>
      </c>
      <c r="C54" s="8" t="s">
        <v>316</v>
      </c>
      <c r="D54" s="20" t="s">
        <v>317</v>
      </c>
      <c r="E54" s="20"/>
      <c r="F54" s="21"/>
      <c r="G54" s="20" t="s">
        <v>34</v>
      </c>
      <c r="H54" s="20" t="s">
        <v>119</v>
      </c>
      <c r="I54" s="9" t="s">
        <v>29</v>
      </c>
      <c r="J54" s="10"/>
      <c r="K54" s="22"/>
      <c r="L54" s="22"/>
      <c r="M54" s="22"/>
      <c r="N54" s="22"/>
      <c r="O54" s="22"/>
      <c r="P54" s="22"/>
      <c r="Q54" s="22"/>
      <c r="R54" s="22"/>
      <c r="S54" s="20" t="s">
        <v>318</v>
      </c>
      <c r="T54" s="23" t="s">
        <v>319</v>
      </c>
      <c r="U54" s="24"/>
      <c r="V54" s="25"/>
      <c r="W54" s="26"/>
      <c r="X54" s="8"/>
      <c r="Y54" s="20"/>
      <c r="Z54" s="8"/>
      <c r="AA54" s="8"/>
      <c r="AB54" s="9" t="str">
        <f t="shared" si="0"/>
        <v/>
      </c>
    </row>
    <row r="55" spans="1:28" ht="30" x14ac:dyDescent="0.25">
      <c r="A55" s="53" t="s">
        <v>324</v>
      </c>
      <c r="B55" s="8">
        <v>52</v>
      </c>
      <c r="C55" s="8" t="s">
        <v>320</v>
      </c>
      <c r="D55" s="20" t="s">
        <v>321</v>
      </c>
      <c r="E55" s="20" t="s">
        <v>322</v>
      </c>
      <c r="F55" s="21" t="s">
        <v>29</v>
      </c>
      <c r="G55" s="20" t="s">
        <v>328</v>
      </c>
      <c r="H55" s="20" t="s">
        <v>51</v>
      </c>
      <c r="I55" s="9" t="s">
        <v>29</v>
      </c>
      <c r="J55" s="10"/>
      <c r="K55" s="22"/>
      <c r="L55" s="22"/>
      <c r="M55" s="22"/>
      <c r="N55" s="22"/>
      <c r="O55" s="22"/>
      <c r="P55" s="22"/>
      <c r="Q55" s="22"/>
      <c r="R55" s="22"/>
      <c r="S55" s="20" t="s">
        <v>323</v>
      </c>
      <c r="T55" s="20" t="s">
        <v>325</v>
      </c>
      <c r="U55" s="39" t="s">
        <v>326</v>
      </c>
      <c r="V55" s="25" t="s">
        <v>327</v>
      </c>
      <c r="W55" s="26">
        <v>30</v>
      </c>
      <c r="X55" s="8"/>
      <c r="Y55" s="20" t="s">
        <v>1024</v>
      </c>
      <c r="Z55" s="8"/>
      <c r="AA55" s="8"/>
      <c r="AB55" s="9" t="str">
        <f t="shared" si="0"/>
        <v/>
      </c>
    </row>
    <row r="56" spans="1:28" ht="30" x14ac:dyDescent="0.25">
      <c r="A56" s="53" t="s">
        <v>324</v>
      </c>
      <c r="B56" s="8">
        <v>53</v>
      </c>
      <c r="C56" s="8" t="s">
        <v>329</v>
      </c>
      <c r="D56" s="20" t="s">
        <v>330</v>
      </c>
      <c r="E56" s="20" t="s">
        <v>322</v>
      </c>
      <c r="F56" s="21" t="s">
        <v>29</v>
      </c>
      <c r="G56" s="20" t="s">
        <v>57</v>
      </c>
      <c r="H56" s="20" t="s">
        <v>51</v>
      </c>
      <c r="I56" s="9" t="s">
        <v>29</v>
      </c>
      <c r="J56" s="10"/>
      <c r="K56" s="22"/>
      <c r="L56" s="22"/>
      <c r="M56" s="22"/>
      <c r="N56" s="22"/>
      <c r="O56" s="22"/>
      <c r="P56" s="22"/>
      <c r="Q56" s="22"/>
      <c r="R56" s="22"/>
      <c r="S56" s="20" t="s">
        <v>331</v>
      </c>
      <c r="T56" s="20" t="s">
        <v>332</v>
      </c>
      <c r="U56" s="39" t="s">
        <v>333</v>
      </c>
      <c r="V56" s="25" t="s">
        <v>334</v>
      </c>
      <c r="W56" s="26">
        <v>200</v>
      </c>
      <c r="X56" s="8"/>
      <c r="Y56" s="20"/>
      <c r="Z56" s="8">
        <v>2811</v>
      </c>
      <c r="AA56" s="8"/>
      <c r="AB56" s="9" t="str">
        <f t="shared" si="0"/>
        <v>*</v>
      </c>
    </row>
    <row r="57" spans="1:28" ht="30" x14ac:dyDescent="0.25">
      <c r="A57" s="53" t="s">
        <v>324</v>
      </c>
      <c r="B57" s="8">
        <v>54</v>
      </c>
      <c r="C57" s="8" t="s">
        <v>335</v>
      </c>
      <c r="D57" s="20" t="s">
        <v>336</v>
      </c>
      <c r="E57" s="20" t="s">
        <v>322</v>
      </c>
      <c r="F57" s="21" t="s">
        <v>29</v>
      </c>
      <c r="G57" s="20" t="s">
        <v>339</v>
      </c>
      <c r="H57" s="20" t="s">
        <v>51</v>
      </c>
      <c r="I57" s="9" t="s">
        <v>29</v>
      </c>
      <c r="J57" s="10"/>
      <c r="K57" s="22"/>
      <c r="L57" s="22"/>
      <c r="M57" s="22"/>
      <c r="N57" s="22"/>
      <c r="O57" s="22"/>
      <c r="P57" s="22"/>
      <c r="Q57" s="22"/>
      <c r="R57" s="22"/>
      <c r="S57" s="20" t="s">
        <v>337</v>
      </c>
      <c r="T57" s="20" t="s">
        <v>338</v>
      </c>
      <c r="U57" s="39" t="s">
        <v>333</v>
      </c>
      <c r="V57" s="25" t="s">
        <v>334</v>
      </c>
      <c r="W57" s="26">
        <v>100</v>
      </c>
      <c r="X57" s="8"/>
      <c r="Y57" s="20"/>
      <c r="Z57" s="8">
        <v>1287</v>
      </c>
      <c r="AA57" s="8">
        <v>2642</v>
      </c>
      <c r="AB57" s="9" t="str">
        <f t="shared" si="0"/>
        <v>*</v>
      </c>
    </row>
    <row r="58" spans="1:28" ht="45" x14ac:dyDescent="0.25">
      <c r="A58" s="53" t="s">
        <v>324</v>
      </c>
      <c r="B58" s="8">
        <v>55</v>
      </c>
      <c r="C58" s="8" t="s">
        <v>340</v>
      </c>
      <c r="D58" s="20" t="s">
        <v>341</v>
      </c>
      <c r="E58" s="20" t="s">
        <v>50</v>
      </c>
      <c r="F58" s="21" t="s">
        <v>29</v>
      </c>
      <c r="G58" s="20" t="s">
        <v>346</v>
      </c>
      <c r="H58" s="20" t="s">
        <v>51</v>
      </c>
      <c r="I58" s="9" t="s">
        <v>29</v>
      </c>
      <c r="J58" s="10"/>
      <c r="K58" s="22"/>
      <c r="L58" s="22"/>
      <c r="M58" s="22"/>
      <c r="N58" s="22"/>
      <c r="O58" s="22"/>
      <c r="P58" s="22"/>
      <c r="Q58" s="22"/>
      <c r="R58" s="22"/>
      <c r="S58" s="20" t="s">
        <v>342</v>
      </c>
      <c r="T58" s="20" t="s">
        <v>343</v>
      </c>
      <c r="U58" s="39" t="s">
        <v>344</v>
      </c>
      <c r="V58" s="25" t="s">
        <v>345</v>
      </c>
      <c r="W58" s="26">
        <v>90</v>
      </c>
      <c r="X58" s="8"/>
      <c r="Y58" s="20" t="s">
        <v>1014</v>
      </c>
      <c r="Z58" s="8">
        <v>1537</v>
      </c>
      <c r="AA58" s="8">
        <v>1208</v>
      </c>
      <c r="AB58" s="9" t="str">
        <f t="shared" si="0"/>
        <v>*</v>
      </c>
    </row>
    <row r="59" spans="1:28" ht="30" x14ac:dyDescent="0.25">
      <c r="A59" s="53" t="s">
        <v>324</v>
      </c>
      <c r="B59" s="8">
        <v>56</v>
      </c>
      <c r="C59" s="8" t="s">
        <v>347</v>
      </c>
      <c r="D59" s="20" t="s">
        <v>348</v>
      </c>
      <c r="E59" s="20" t="s">
        <v>50</v>
      </c>
      <c r="F59" s="21" t="s">
        <v>29</v>
      </c>
      <c r="G59" s="20" t="s">
        <v>34</v>
      </c>
      <c r="H59" s="20" t="s">
        <v>51</v>
      </c>
      <c r="I59" s="9" t="s">
        <v>29</v>
      </c>
      <c r="J59" s="10"/>
      <c r="K59" s="22"/>
      <c r="L59" s="22"/>
      <c r="M59" s="22"/>
      <c r="N59" s="22"/>
      <c r="O59" s="22"/>
      <c r="P59" s="22"/>
      <c r="Q59" s="22"/>
      <c r="R59" s="22"/>
      <c r="S59" s="20" t="s">
        <v>349</v>
      </c>
      <c r="T59" s="20" t="s">
        <v>350</v>
      </c>
      <c r="U59" s="24"/>
      <c r="V59" s="25"/>
      <c r="W59" s="26">
        <v>40</v>
      </c>
      <c r="X59" s="8"/>
      <c r="Y59" s="20"/>
      <c r="Z59" s="8"/>
      <c r="AA59" s="8"/>
      <c r="AB59" s="9" t="str">
        <f t="shared" si="0"/>
        <v/>
      </c>
    </row>
    <row r="60" spans="1:28" ht="30" x14ac:dyDescent="0.25">
      <c r="A60" s="53" t="s">
        <v>324</v>
      </c>
      <c r="B60" s="8">
        <v>57</v>
      </c>
      <c r="C60" s="8" t="s">
        <v>351</v>
      </c>
      <c r="D60" s="20" t="s">
        <v>352</v>
      </c>
      <c r="E60" s="20" t="s">
        <v>238</v>
      </c>
      <c r="F60" s="21" t="s">
        <v>29</v>
      </c>
      <c r="G60" s="20" t="s">
        <v>34</v>
      </c>
      <c r="H60" s="20" t="s">
        <v>30</v>
      </c>
      <c r="I60" s="9"/>
      <c r="J60" s="10" t="s">
        <v>29</v>
      </c>
      <c r="K60" s="22" t="s">
        <v>29</v>
      </c>
      <c r="L60" s="22" t="s">
        <v>29</v>
      </c>
      <c r="M60" s="22"/>
      <c r="N60" s="22"/>
      <c r="O60" s="22"/>
      <c r="P60" s="22"/>
      <c r="Q60" s="22"/>
      <c r="R60" s="22"/>
      <c r="S60" s="20" t="s">
        <v>353</v>
      </c>
      <c r="T60" s="20" t="s">
        <v>354</v>
      </c>
      <c r="U60" s="24"/>
      <c r="V60" s="25"/>
      <c r="W60" s="26"/>
      <c r="X60" s="8">
        <v>500</v>
      </c>
      <c r="Y60" s="20" t="s">
        <v>1018</v>
      </c>
      <c r="Z60" s="8">
        <v>3224</v>
      </c>
      <c r="AA60" s="8">
        <v>2704</v>
      </c>
      <c r="AB60" s="9" t="str">
        <f t="shared" si="0"/>
        <v>*</v>
      </c>
    </row>
    <row r="61" spans="1:28" ht="30" x14ac:dyDescent="0.25">
      <c r="A61" s="53" t="s">
        <v>324</v>
      </c>
      <c r="B61" s="8">
        <v>58</v>
      </c>
      <c r="C61" s="8" t="s">
        <v>355</v>
      </c>
      <c r="D61" s="20" t="s">
        <v>356</v>
      </c>
      <c r="E61" s="20" t="s">
        <v>103</v>
      </c>
      <c r="F61" s="21" t="s">
        <v>29</v>
      </c>
      <c r="G61" s="20" t="s">
        <v>108</v>
      </c>
      <c r="H61" s="20" t="s">
        <v>30</v>
      </c>
      <c r="I61" s="9"/>
      <c r="J61" s="10" t="s">
        <v>29</v>
      </c>
      <c r="K61" s="22" t="str">
        <f>IF(OR(L61&lt;&gt;"",M61&lt;&gt;"",R61&lt;&gt;""),"x","")</f>
        <v>x</v>
      </c>
      <c r="L61" s="22" t="s">
        <v>29</v>
      </c>
      <c r="M61" s="22"/>
      <c r="N61" s="22"/>
      <c r="O61" s="22" t="s">
        <v>29</v>
      </c>
      <c r="P61" s="22"/>
      <c r="Q61" s="22"/>
      <c r="R61" s="22"/>
      <c r="S61" s="20" t="s">
        <v>357</v>
      </c>
      <c r="T61" s="20" t="s">
        <v>358</v>
      </c>
      <c r="U61" s="24"/>
      <c r="V61" s="25"/>
      <c r="W61" s="26"/>
      <c r="X61" s="8">
        <v>300</v>
      </c>
      <c r="Y61" s="20" t="s">
        <v>1018</v>
      </c>
      <c r="Z61" s="8">
        <v>2286</v>
      </c>
      <c r="AA61" s="8">
        <v>1772</v>
      </c>
      <c r="AB61" s="9" t="str">
        <f t="shared" si="0"/>
        <v>*</v>
      </c>
    </row>
    <row r="62" spans="1:28" ht="30" x14ac:dyDescent="0.25">
      <c r="A62" s="53" t="s">
        <v>324</v>
      </c>
      <c r="B62" s="8">
        <v>59</v>
      </c>
      <c r="C62" s="8" t="s">
        <v>359</v>
      </c>
      <c r="D62" s="20" t="s">
        <v>360</v>
      </c>
      <c r="E62" s="20" t="s">
        <v>28</v>
      </c>
      <c r="F62" s="21" t="s">
        <v>29</v>
      </c>
      <c r="G62" s="20" t="s">
        <v>34</v>
      </c>
      <c r="H62" s="20" t="s">
        <v>30</v>
      </c>
      <c r="I62" s="9" t="s">
        <v>29</v>
      </c>
      <c r="J62" s="10"/>
      <c r="K62" s="22"/>
      <c r="L62" s="22"/>
      <c r="M62" s="22"/>
      <c r="N62" s="22"/>
      <c r="O62" s="22"/>
      <c r="P62" s="22"/>
      <c r="Q62" s="22"/>
      <c r="R62" s="22"/>
      <c r="S62" s="20" t="s">
        <v>361</v>
      </c>
      <c r="T62" s="20" t="s">
        <v>362</v>
      </c>
      <c r="U62" s="24"/>
      <c r="V62" s="25"/>
      <c r="W62" s="26">
        <v>300</v>
      </c>
      <c r="X62" s="8"/>
      <c r="Y62" s="20"/>
      <c r="Z62" s="8">
        <v>1381</v>
      </c>
      <c r="AA62" s="8">
        <v>1343</v>
      </c>
      <c r="AB62" s="9" t="str">
        <f t="shared" si="0"/>
        <v>*</v>
      </c>
    </row>
    <row r="63" spans="1:28" ht="60" x14ac:dyDescent="0.25">
      <c r="A63" s="53" t="s">
        <v>324</v>
      </c>
      <c r="B63" s="8">
        <v>60</v>
      </c>
      <c r="C63" s="8" t="s">
        <v>363</v>
      </c>
      <c r="D63" s="19" t="s">
        <v>364</v>
      </c>
      <c r="E63" s="20"/>
      <c r="F63" s="21"/>
      <c r="G63" s="20" t="s">
        <v>367</v>
      </c>
      <c r="H63" s="20" t="s">
        <v>51</v>
      </c>
      <c r="I63" s="9" t="s">
        <v>29</v>
      </c>
      <c r="J63" s="10" t="s">
        <v>29</v>
      </c>
      <c r="K63" s="22" t="s">
        <v>29</v>
      </c>
      <c r="L63" s="22"/>
      <c r="M63" s="22"/>
      <c r="N63" s="22"/>
      <c r="O63" s="22"/>
      <c r="P63" s="22"/>
      <c r="Q63" s="22"/>
      <c r="R63" s="22"/>
      <c r="S63" s="20" t="s">
        <v>365</v>
      </c>
      <c r="T63" s="23" t="s">
        <v>366</v>
      </c>
      <c r="U63" s="24"/>
      <c r="V63" s="25"/>
      <c r="W63" s="26"/>
      <c r="X63" s="8"/>
      <c r="Y63" s="20"/>
      <c r="Z63" s="8"/>
      <c r="AA63" s="8"/>
      <c r="AB63" s="9" t="str">
        <f t="shared" si="0"/>
        <v/>
      </c>
    </row>
    <row r="64" spans="1:28" ht="30" x14ac:dyDescent="0.25">
      <c r="A64" s="53" t="s">
        <v>324</v>
      </c>
      <c r="B64" s="8">
        <v>61</v>
      </c>
      <c r="C64" s="8" t="s">
        <v>368</v>
      </c>
      <c r="D64" s="20" t="s">
        <v>369</v>
      </c>
      <c r="E64" s="20"/>
      <c r="F64" s="21"/>
      <c r="G64" s="20" t="s">
        <v>373</v>
      </c>
      <c r="H64" s="20" t="s">
        <v>51</v>
      </c>
      <c r="I64" s="9" t="s">
        <v>29</v>
      </c>
      <c r="J64" s="10" t="s">
        <v>29</v>
      </c>
      <c r="K64" s="22" t="s">
        <v>29</v>
      </c>
      <c r="L64" s="22"/>
      <c r="M64" s="22"/>
      <c r="N64" s="22"/>
      <c r="O64" s="22"/>
      <c r="P64" s="22"/>
      <c r="Q64" s="22"/>
      <c r="R64" s="22"/>
      <c r="S64" s="20" t="s">
        <v>370</v>
      </c>
      <c r="T64" s="23" t="s">
        <v>371</v>
      </c>
      <c r="U64" s="24"/>
      <c r="V64" s="25" t="s">
        <v>372</v>
      </c>
      <c r="W64" s="26"/>
      <c r="X64" s="8"/>
      <c r="Y64" s="20"/>
      <c r="Z64" s="8"/>
      <c r="AA64" s="8"/>
      <c r="AB64" s="9" t="str">
        <f t="shared" si="0"/>
        <v/>
      </c>
    </row>
    <row r="65" spans="1:28" ht="45" x14ac:dyDescent="0.25">
      <c r="A65" s="53" t="s">
        <v>324</v>
      </c>
      <c r="B65" s="8">
        <v>62</v>
      </c>
      <c r="C65" s="8" t="s">
        <v>374</v>
      </c>
      <c r="D65" s="20" t="s">
        <v>375</v>
      </c>
      <c r="E65" s="20"/>
      <c r="F65" s="21"/>
      <c r="G65" s="20" t="s">
        <v>379</v>
      </c>
      <c r="H65" s="20" t="s">
        <v>37</v>
      </c>
      <c r="I65" s="9" t="s">
        <v>29</v>
      </c>
      <c r="J65" s="10" t="s">
        <v>29</v>
      </c>
      <c r="K65" s="22" t="s">
        <v>29</v>
      </c>
      <c r="L65" s="22" t="s">
        <v>29</v>
      </c>
      <c r="M65" s="22" t="s">
        <v>29</v>
      </c>
      <c r="N65" s="22"/>
      <c r="O65" s="22"/>
      <c r="P65" s="22"/>
      <c r="Q65" s="22" t="s">
        <v>29</v>
      </c>
      <c r="R65" s="22"/>
      <c r="S65" s="20" t="s">
        <v>376</v>
      </c>
      <c r="T65" s="20" t="s">
        <v>377</v>
      </c>
      <c r="U65" s="36"/>
      <c r="V65" s="25" t="s">
        <v>378</v>
      </c>
      <c r="W65" s="26"/>
      <c r="X65" s="8"/>
      <c r="Y65" s="20"/>
      <c r="Z65" s="8"/>
      <c r="AA65" s="8"/>
      <c r="AB65" s="9" t="str">
        <f t="shared" si="0"/>
        <v/>
      </c>
    </row>
    <row r="66" spans="1:28" ht="45" x14ac:dyDescent="0.25">
      <c r="A66" s="53" t="s">
        <v>324</v>
      </c>
      <c r="B66" s="8">
        <v>63</v>
      </c>
      <c r="C66" s="8" t="s">
        <v>380</v>
      </c>
      <c r="D66" s="20" t="s">
        <v>381</v>
      </c>
      <c r="E66" s="20"/>
      <c r="F66" s="21"/>
      <c r="G66" s="20" t="s">
        <v>11</v>
      </c>
      <c r="H66" s="20" t="s">
        <v>51</v>
      </c>
      <c r="I66" s="9" t="s">
        <v>29</v>
      </c>
      <c r="J66" s="10"/>
      <c r="K66" s="22"/>
      <c r="L66" s="22"/>
      <c r="M66" s="22"/>
      <c r="N66" s="22"/>
      <c r="O66" s="22"/>
      <c r="P66" s="22"/>
      <c r="Q66" s="22"/>
      <c r="R66" s="22"/>
      <c r="S66" s="20" t="s">
        <v>382</v>
      </c>
      <c r="T66" s="20" t="s">
        <v>383</v>
      </c>
      <c r="U66" s="24"/>
      <c r="V66" s="25"/>
      <c r="W66" s="26">
        <v>50</v>
      </c>
      <c r="X66" s="8"/>
      <c r="Y66" s="20"/>
      <c r="Z66" s="8"/>
      <c r="AA66" s="8"/>
      <c r="AB66" s="9" t="str">
        <f t="shared" si="0"/>
        <v/>
      </c>
    </row>
    <row r="67" spans="1:28" ht="60" x14ac:dyDescent="0.25">
      <c r="A67" s="52" t="s">
        <v>324</v>
      </c>
      <c r="B67" s="8">
        <v>64</v>
      </c>
      <c r="C67" s="8" t="s">
        <v>384</v>
      </c>
      <c r="D67" s="20" t="s">
        <v>385</v>
      </c>
      <c r="E67" s="20"/>
      <c r="F67" s="21"/>
      <c r="G67" s="20" t="s">
        <v>389</v>
      </c>
      <c r="H67" s="20" t="s">
        <v>386</v>
      </c>
      <c r="I67" s="9"/>
      <c r="J67" s="10" t="s">
        <v>29</v>
      </c>
      <c r="K67" s="22" t="s">
        <v>29</v>
      </c>
      <c r="L67" s="22" t="s">
        <v>29</v>
      </c>
      <c r="M67" s="22" t="s">
        <v>29</v>
      </c>
      <c r="N67" s="22"/>
      <c r="O67" s="22" t="s">
        <v>29</v>
      </c>
      <c r="P67" s="22"/>
      <c r="Q67" s="22"/>
      <c r="R67" s="22"/>
      <c r="S67" s="20" t="s">
        <v>387</v>
      </c>
      <c r="T67" s="23" t="s">
        <v>388</v>
      </c>
      <c r="U67" s="24"/>
      <c r="V67" s="25"/>
      <c r="W67" s="26"/>
      <c r="X67" s="8">
        <v>50</v>
      </c>
      <c r="Y67" s="20" t="s">
        <v>1018</v>
      </c>
      <c r="Z67" s="8"/>
      <c r="AA67" s="8"/>
      <c r="AB67" s="9" t="str">
        <f t="shared" si="0"/>
        <v/>
      </c>
    </row>
    <row r="68" spans="1:28" ht="30" x14ac:dyDescent="0.25">
      <c r="A68" s="52" t="s">
        <v>324</v>
      </c>
      <c r="B68" s="8">
        <v>65</v>
      </c>
      <c r="C68" s="8" t="s">
        <v>390</v>
      </c>
      <c r="D68" s="20" t="s">
        <v>391</v>
      </c>
      <c r="E68" s="20"/>
      <c r="F68" s="21"/>
      <c r="G68" s="20" t="s">
        <v>137</v>
      </c>
      <c r="H68" s="20" t="s">
        <v>37</v>
      </c>
      <c r="I68" s="9"/>
      <c r="J68" s="10" t="s">
        <v>29</v>
      </c>
      <c r="K68" s="22" t="s">
        <v>29</v>
      </c>
      <c r="L68" s="22" t="s">
        <v>29</v>
      </c>
      <c r="M68" s="22"/>
      <c r="N68" s="22"/>
      <c r="O68" s="22"/>
      <c r="P68" s="22"/>
      <c r="Q68" s="22"/>
      <c r="R68" s="22"/>
      <c r="S68" s="20" t="s">
        <v>392</v>
      </c>
      <c r="T68" s="23" t="s">
        <v>393</v>
      </c>
      <c r="U68" s="24" t="s">
        <v>394</v>
      </c>
      <c r="V68" s="25" t="s">
        <v>395</v>
      </c>
      <c r="W68" s="26"/>
      <c r="X68" s="8">
        <v>50</v>
      </c>
      <c r="Y68" s="20" t="s">
        <v>1018</v>
      </c>
      <c r="Z68" s="8"/>
      <c r="AA68" s="8"/>
      <c r="AB68" s="9" t="str">
        <f t="shared" si="0"/>
        <v/>
      </c>
    </row>
    <row r="69" spans="1:28" ht="45" x14ac:dyDescent="0.25">
      <c r="A69" s="52" t="s">
        <v>324</v>
      </c>
      <c r="B69" s="8">
        <v>66</v>
      </c>
      <c r="C69" s="8" t="s">
        <v>396</v>
      </c>
      <c r="D69" s="20" t="s">
        <v>397</v>
      </c>
      <c r="E69" s="20"/>
      <c r="F69" s="21"/>
      <c r="G69" s="20" t="s">
        <v>400</v>
      </c>
      <c r="H69" s="20" t="s">
        <v>51</v>
      </c>
      <c r="I69" s="9"/>
      <c r="J69" s="10" t="s">
        <v>29</v>
      </c>
      <c r="K69" s="22" t="s">
        <v>29</v>
      </c>
      <c r="L69" s="22" t="s">
        <v>29</v>
      </c>
      <c r="M69" s="22" t="s">
        <v>29</v>
      </c>
      <c r="N69" s="22"/>
      <c r="O69" s="22"/>
      <c r="P69" s="22"/>
      <c r="Q69" s="22"/>
      <c r="R69" s="22"/>
      <c r="S69" s="20" t="s">
        <v>398</v>
      </c>
      <c r="T69" s="23" t="s">
        <v>399</v>
      </c>
      <c r="U69" s="24" t="s">
        <v>34</v>
      </c>
      <c r="V69" s="25"/>
      <c r="W69" s="26"/>
      <c r="X69" s="8"/>
      <c r="Y69" s="20"/>
      <c r="Z69" s="8"/>
      <c r="AA69" s="8"/>
      <c r="AB69" s="9" t="str">
        <f t="shared" ref="AB69:AB132" si="1">IF(SUM(Z69:AA69)&lt;&gt;0,"*","")</f>
        <v/>
      </c>
    </row>
    <row r="70" spans="1:28" ht="45" x14ac:dyDescent="0.25">
      <c r="A70" s="52" t="s">
        <v>324</v>
      </c>
      <c r="B70" s="8">
        <v>67</v>
      </c>
      <c r="C70" s="8" t="s">
        <v>401</v>
      </c>
      <c r="D70" s="20" t="s">
        <v>402</v>
      </c>
      <c r="E70" s="20"/>
      <c r="F70" s="21"/>
      <c r="G70" s="20" t="s">
        <v>406</v>
      </c>
      <c r="H70" s="20" t="s">
        <v>37</v>
      </c>
      <c r="I70" s="9"/>
      <c r="J70" s="10" t="s">
        <v>29</v>
      </c>
      <c r="K70" s="22" t="s">
        <v>29</v>
      </c>
      <c r="L70" s="22"/>
      <c r="M70" s="22"/>
      <c r="N70" s="22"/>
      <c r="O70" s="22" t="s">
        <v>29</v>
      </c>
      <c r="P70" s="22"/>
      <c r="Q70" s="22" t="s">
        <v>29</v>
      </c>
      <c r="R70" s="22"/>
      <c r="S70" s="20" t="s">
        <v>403</v>
      </c>
      <c r="T70" s="20" t="s">
        <v>404</v>
      </c>
      <c r="U70" s="24" t="s">
        <v>309</v>
      </c>
      <c r="V70" s="25" t="s">
        <v>405</v>
      </c>
      <c r="W70" s="26"/>
      <c r="X70" s="8"/>
      <c r="Y70" s="20"/>
      <c r="Z70" s="8"/>
      <c r="AA70" s="8"/>
      <c r="AB70" s="9" t="str">
        <f t="shared" si="1"/>
        <v/>
      </c>
    </row>
    <row r="71" spans="1:28" ht="30" x14ac:dyDescent="0.25">
      <c r="A71" s="52" t="s">
        <v>324</v>
      </c>
      <c r="B71" s="8">
        <v>68</v>
      </c>
      <c r="C71" s="8" t="s">
        <v>407</v>
      </c>
      <c r="D71" s="20" t="s">
        <v>408</v>
      </c>
      <c r="E71" s="20"/>
      <c r="F71" s="21"/>
      <c r="G71" s="20" t="s">
        <v>412</v>
      </c>
      <c r="H71" s="20" t="s">
        <v>37</v>
      </c>
      <c r="I71" s="9"/>
      <c r="J71" s="10" t="s">
        <v>29</v>
      </c>
      <c r="K71" s="22"/>
      <c r="L71" s="22"/>
      <c r="M71" s="22"/>
      <c r="N71" s="22"/>
      <c r="O71" s="22" t="s">
        <v>29</v>
      </c>
      <c r="P71" s="22"/>
      <c r="Q71" s="22"/>
      <c r="R71" s="22"/>
      <c r="S71" s="20" t="s">
        <v>409</v>
      </c>
      <c r="T71" s="23" t="s">
        <v>410</v>
      </c>
      <c r="U71" s="24" t="s">
        <v>411</v>
      </c>
      <c r="V71" s="25"/>
      <c r="W71" s="26"/>
      <c r="X71" s="8"/>
      <c r="Y71" s="20"/>
      <c r="Z71" s="8"/>
      <c r="AA71" s="8"/>
      <c r="AB71" s="9" t="str">
        <f t="shared" si="1"/>
        <v/>
      </c>
    </row>
    <row r="72" spans="1:28" ht="45" x14ac:dyDescent="0.25">
      <c r="A72" s="52" t="s">
        <v>324</v>
      </c>
      <c r="B72" s="8">
        <v>69</v>
      </c>
      <c r="C72" s="8" t="s">
        <v>413</v>
      </c>
      <c r="D72" s="20" t="s">
        <v>414</v>
      </c>
      <c r="E72" s="20"/>
      <c r="F72" s="21"/>
      <c r="G72" s="20" t="s">
        <v>419</v>
      </c>
      <c r="H72" s="20" t="s">
        <v>37</v>
      </c>
      <c r="I72" s="9"/>
      <c r="J72" s="10" t="s">
        <v>29</v>
      </c>
      <c r="K72" s="22" t="s">
        <v>29</v>
      </c>
      <c r="L72" s="22" t="s">
        <v>29</v>
      </c>
      <c r="M72" s="22"/>
      <c r="N72" s="22"/>
      <c r="O72" s="22"/>
      <c r="P72" s="22"/>
      <c r="Q72" s="22" t="s">
        <v>29</v>
      </c>
      <c r="R72" s="22"/>
      <c r="S72" s="20" t="s">
        <v>415</v>
      </c>
      <c r="T72" s="23" t="s">
        <v>416</v>
      </c>
      <c r="U72" s="24" t="s">
        <v>417</v>
      </c>
      <c r="V72" s="25" t="s">
        <v>418</v>
      </c>
      <c r="W72" s="26"/>
      <c r="X72" s="8"/>
      <c r="Y72" s="20"/>
      <c r="Z72" s="8"/>
      <c r="AA72" s="8"/>
      <c r="AB72" s="9" t="str">
        <f t="shared" si="1"/>
        <v/>
      </c>
    </row>
    <row r="73" spans="1:28" ht="30" x14ac:dyDescent="0.25">
      <c r="A73" s="53" t="s">
        <v>324</v>
      </c>
      <c r="B73" s="8">
        <v>70</v>
      </c>
      <c r="C73" s="8" t="s">
        <v>420</v>
      </c>
      <c r="D73" s="20" t="s">
        <v>421</v>
      </c>
      <c r="E73" s="20"/>
      <c r="F73" s="21"/>
      <c r="G73" s="20" t="s">
        <v>11</v>
      </c>
      <c r="H73" s="20" t="s">
        <v>37</v>
      </c>
      <c r="I73" s="9" t="s">
        <v>29</v>
      </c>
      <c r="J73" s="10"/>
      <c r="K73" s="22"/>
      <c r="L73" s="22"/>
      <c r="M73" s="22"/>
      <c r="N73" s="22"/>
      <c r="O73" s="22"/>
      <c r="P73" s="22"/>
      <c r="Q73" s="22"/>
      <c r="R73" s="22"/>
      <c r="S73" s="20" t="s">
        <v>422</v>
      </c>
      <c r="T73" s="20" t="s">
        <v>423</v>
      </c>
      <c r="U73" s="24"/>
      <c r="V73" s="25"/>
      <c r="W73" s="26"/>
      <c r="X73" s="8"/>
      <c r="Y73" s="20"/>
      <c r="Z73" s="8"/>
      <c r="AA73" s="8"/>
      <c r="AB73" s="9" t="str">
        <f t="shared" si="1"/>
        <v/>
      </c>
    </row>
    <row r="74" spans="1:28" ht="45" x14ac:dyDescent="0.25">
      <c r="A74" s="53" t="s">
        <v>324</v>
      </c>
      <c r="B74" s="8">
        <v>71</v>
      </c>
      <c r="C74" s="8" t="s">
        <v>424</v>
      </c>
      <c r="D74" s="20" t="s">
        <v>425</v>
      </c>
      <c r="E74" s="20"/>
      <c r="F74" s="21"/>
      <c r="G74" s="20" t="s">
        <v>34</v>
      </c>
      <c r="H74" s="20" t="s">
        <v>51</v>
      </c>
      <c r="I74" s="9" t="s">
        <v>29</v>
      </c>
      <c r="J74" s="10"/>
      <c r="K74" s="22"/>
      <c r="L74" s="22"/>
      <c r="M74" s="22"/>
      <c r="N74" s="22"/>
      <c r="O74" s="22"/>
      <c r="P74" s="22"/>
      <c r="Q74" s="22"/>
      <c r="R74" s="22"/>
      <c r="S74" s="20" t="s">
        <v>426</v>
      </c>
      <c r="T74" s="20" t="s">
        <v>427</v>
      </c>
      <c r="U74" s="36" t="s">
        <v>428</v>
      </c>
      <c r="V74" s="25"/>
      <c r="W74" s="26"/>
      <c r="X74" s="8"/>
      <c r="Y74" s="20" t="s">
        <v>1025</v>
      </c>
      <c r="Z74" s="8"/>
      <c r="AA74" s="8"/>
      <c r="AB74" s="9" t="str">
        <f t="shared" si="1"/>
        <v/>
      </c>
    </row>
    <row r="75" spans="1:28" ht="45" x14ac:dyDescent="0.25">
      <c r="A75" s="52" t="s">
        <v>324</v>
      </c>
      <c r="B75" s="8">
        <v>72</v>
      </c>
      <c r="C75" s="8" t="s">
        <v>429</v>
      </c>
      <c r="D75" s="20" t="s">
        <v>430</v>
      </c>
      <c r="E75" s="20"/>
      <c r="F75" s="21"/>
      <c r="G75" s="20"/>
      <c r="H75" s="20" t="s">
        <v>51</v>
      </c>
      <c r="I75" s="9" t="s">
        <v>29</v>
      </c>
      <c r="J75" s="10"/>
      <c r="K75" s="22"/>
      <c r="L75" s="22"/>
      <c r="M75" s="22"/>
      <c r="N75" s="22"/>
      <c r="O75" s="22"/>
      <c r="P75" s="22"/>
      <c r="Q75" s="22"/>
      <c r="R75" s="22"/>
      <c r="S75" s="20" t="s">
        <v>431</v>
      </c>
      <c r="T75" s="20" t="s">
        <v>432</v>
      </c>
      <c r="U75" s="39" t="s">
        <v>433</v>
      </c>
      <c r="V75" s="25" t="s">
        <v>434</v>
      </c>
      <c r="W75" s="26"/>
      <c r="X75" s="8"/>
      <c r="Y75" s="20"/>
      <c r="Z75" s="8"/>
      <c r="AA75" s="8"/>
      <c r="AB75" s="9" t="str">
        <f t="shared" si="1"/>
        <v/>
      </c>
    </row>
    <row r="76" spans="1:28" ht="45" x14ac:dyDescent="0.25">
      <c r="A76" s="52" t="s">
        <v>324</v>
      </c>
      <c r="B76" s="8">
        <v>73</v>
      </c>
      <c r="C76" s="8" t="s">
        <v>435</v>
      </c>
      <c r="D76" s="20" t="s">
        <v>436</v>
      </c>
      <c r="E76" s="20"/>
      <c r="F76" s="21"/>
      <c r="G76" s="20" t="s">
        <v>441</v>
      </c>
      <c r="H76" s="20" t="s">
        <v>51</v>
      </c>
      <c r="I76" s="9"/>
      <c r="J76" s="10" t="s">
        <v>29</v>
      </c>
      <c r="K76" s="22" t="s">
        <v>29</v>
      </c>
      <c r="L76" s="22" t="s">
        <v>29</v>
      </c>
      <c r="M76" s="22"/>
      <c r="N76" s="22"/>
      <c r="O76" s="22"/>
      <c r="P76" s="22"/>
      <c r="Q76" s="22" t="s">
        <v>29</v>
      </c>
      <c r="R76" s="22"/>
      <c r="S76" s="20" t="s">
        <v>437</v>
      </c>
      <c r="T76" s="20" t="s">
        <v>438</v>
      </c>
      <c r="U76" s="39" t="s">
        <v>439</v>
      </c>
      <c r="V76" s="20" t="s">
        <v>440</v>
      </c>
      <c r="W76" s="26"/>
      <c r="X76" s="8"/>
      <c r="Y76" s="20"/>
      <c r="Z76" s="8"/>
      <c r="AA76" s="8"/>
      <c r="AB76" s="9" t="str">
        <f t="shared" si="1"/>
        <v/>
      </c>
    </row>
    <row r="77" spans="1:28" ht="30" x14ac:dyDescent="0.25">
      <c r="A77" s="53" t="s">
        <v>445</v>
      </c>
      <c r="B77" s="8">
        <v>74</v>
      </c>
      <c r="C77" s="8" t="s">
        <v>442</v>
      </c>
      <c r="D77" s="20" t="s">
        <v>443</v>
      </c>
      <c r="E77" s="20" t="s">
        <v>50</v>
      </c>
      <c r="F77" s="21" t="s">
        <v>29</v>
      </c>
      <c r="G77" s="20" t="s">
        <v>57</v>
      </c>
      <c r="H77" s="20" t="s">
        <v>51</v>
      </c>
      <c r="I77" s="9" t="s">
        <v>29</v>
      </c>
      <c r="J77" s="10"/>
      <c r="K77" s="22"/>
      <c r="L77" s="22"/>
      <c r="M77" s="22"/>
      <c r="N77" s="22"/>
      <c r="O77" s="22"/>
      <c r="P77" s="22"/>
      <c r="Q77" s="22"/>
      <c r="R77" s="22"/>
      <c r="S77" s="20" t="s">
        <v>444</v>
      </c>
      <c r="T77" s="20" t="s">
        <v>446</v>
      </c>
      <c r="U77" s="39" t="s">
        <v>447</v>
      </c>
      <c r="V77" s="25" t="s">
        <v>448</v>
      </c>
      <c r="W77" s="26">
        <v>50</v>
      </c>
      <c r="X77" s="8"/>
      <c r="Y77" s="20" t="s">
        <v>1014</v>
      </c>
      <c r="Z77" s="8">
        <v>2973</v>
      </c>
      <c r="AA77" s="8">
        <v>2724</v>
      </c>
      <c r="AB77" s="9" t="str">
        <f t="shared" si="1"/>
        <v>*</v>
      </c>
    </row>
    <row r="78" spans="1:28" ht="30" x14ac:dyDescent="0.25">
      <c r="A78" s="53" t="s">
        <v>452</v>
      </c>
      <c r="B78" s="8">
        <v>75</v>
      </c>
      <c r="C78" s="8" t="s">
        <v>449</v>
      </c>
      <c r="D78" s="20" t="s">
        <v>450</v>
      </c>
      <c r="E78" s="20" t="s">
        <v>322</v>
      </c>
      <c r="F78" s="21" t="s">
        <v>29</v>
      </c>
      <c r="G78" s="20" t="s">
        <v>454</v>
      </c>
      <c r="H78" s="20" t="s">
        <v>51</v>
      </c>
      <c r="I78" s="9" t="s">
        <v>29</v>
      </c>
      <c r="J78" s="10"/>
      <c r="K78" s="22"/>
      <c r="L78" s="22"/>
      <c r="M78" s="22"/>
      <c r="N78" s="22"/>
      <c r="O78" s="22"/>
      <c r="P78" s="22"/>
      <c r="Q78" s="22"/>
      <c r="R78" s="22"/>
      <c r="S78" s="20" t="s">
        <v>451</v>
      </c>
      <c r="T78" s="20" t="s">
        <v>453</v>
      </c>
      <c r="U78" s="24"/>
      <c r="V78" s="25"/>
      <c r="W78" s="26">
        <v>100</v>
      </c>
      <c r="X78" s="8"/>
      <c r="Y78" s="20" t="s">
        <v>1024</v>
      </c>
      <c r="Z78" s="8">
        <v>1208</v>
      </c>
      <c r="AA78" s="8">
        <v>1109</v>
      </c>
      <c r="AB78" s="9" t="str">
        <f t="shared" si="1"/>
        <v>*</v>
      </c>
    </row>
    <row r="79" spans="1:28" ht="30" x14ac:dyDescent="0.25">
      <c r="A79" s="52" t="s">
        <v>452</v>
      </c>
      <c r="B79" s="8">
        <v>76</v>
      </c>
      <c r="C79" s="8" t="s">
        <v>455</v>
      </c>
      <c r="D79" s="20" t="s">
        <v>456</v>
      </c>
      <c r="E79" s="20"/>
      <c r="F79" s="21"/>
      <c r="G79" s="20"/>
      <c r="H79" s="20" t="s">
        <v>51</v>
      </c>
      <c r="I79" s="9" t="s">
        <v>29</v>
      </c>
      <c r="J79" s="10"/>
      <c r="K79" s="22"/>
      <c r="L79" s="22"/>
      <c r="M79" s="22"/>
      <c r="N79" s="22"/>
      <c r="O79" s="22"/>
      <c r="P79" s="22"/>
      <c r="Q79" s="22"/>
      <c r="R79" s="22"/>
      <c r="S79" s="20" t="s">
        <v>457</v>
      </c>
      <c r="T79" s="20" t="s">
        <v>458</v>
      </c>
      <c r="U79" s="24"/>
      <c r="V79" s="20"/>
      <c r="W79" s="26"/>
      <c r="X79" s="8"/>
      <c r="Y79" s="20"/>
      <c r="Z79" s="8"/>
      <c r="AA79" s="8"/>
      <c r="AB79" s="9" t="str">
        <f t="shared" si="1"/>
        <v/>
      </c>
    </row>
    <row r="80" spans="1:28" ht="30" x14ac:dyDescent="0.25">
      <c r="A80" s="53" t="s">
        <v>461</v>
      </c>
      <c r="B80" s="8">
        <v>77</v>
      </c>
      <c r="C80" s="8" t="s">
        <v>459</v>
      </c>
      <c r="D80" s="20" t="s">
        <v>460</v>
      </c>
      <c r="E80" s="20" t="s">
        <v>322</v>
      </c>
      <c r="F80" s="21" t="s">
        <v>29</v>
      </c>
      <c r="G80" s="20" t="s">
        <v>465</v>
      </c>
      <c r="H80" s="20" t="s">
        <v>51</v>
      </c>
      <c r="I80" s="9" t="s">
        <v>29</v>
      </c>
      <c r="J80" s="10"/>
      <c r="K80" s="22"/>
      <c r="L80" s="22"/>
      <c r="M80" s="22"/>
      <c r="N80" s="22"/>
      <c r="O80" s="22"/>
      <c r="P80" s="22"/>
      <c r="Q80" s="22"/>
      <c r="R80" s="22"/>
      <c r="S80" s="20" t="s">
        <v>1074</v>
      </c>
      <c r="T80" s="20" t="s">
        <v>462</v>
      </c>
      <c r="U80" s="24" t="s">
        <v>463</v>
      </c>
      <c r="V80" s="25" t="s">
        <v>464</v>
      </c>
      <c r="W80" s="26">
        <v>75</v>
      </c>
      <c r="X80" s="8"/>
      <c r="Y80" s="20" t="s">
        <v>1024</v>
      </c>
      <c r="Z80" s="8">
        <v>1882</v>
      </c>
      <c r="AA80" s="8">
        <v>2046</v>
      </c>
      <c r="AB80" s="9" t="str">
        <f t="shared" si="1"/>
        <v>*</v>
      </c>
    </row>
    <row r="81" spans="1:28" ht="105" x14ac:dyDescent="0.25">
      <c r="A81" s="53" t="s">
        <v>461</v>
      </c>
      <c r="B81" s="8">
        <v>78</v>
      </c>
      <c r="C81" s="8" t="s">
        <v>466</v>
      </c>
      <c r="D81" s="20" t="s">
        <v>467</v>
      </c>
      <c r="E81" s="20" t="s">
        <v>322</v>
      </c>
      <c r="F81" s="21" t="s">
        <v>29</v>
      </c>
      <c r="G81" s="20" t="s">
        <v>57</v>
      </c>
      <c r="H81" s="20" t="s">
        <v>51</v>
      </c>
      <c r="I81" s="9" t="s">
        <v>29</v>
      </c>
      <c r="J81" s="10"/>
      <c r="K81" s="22"/>
      <c r="L81" s="22"/>
      <c r="M81" s="22"/>
      <c r="N81" s="22"/>
      <c r="O81" s="22"/>
      <c r="P81" s="22"/>
      <c r="Q81" s="22"/>
      <c r="R81" s="22"/>
      <c r="S81" s="20" t="s">
        <v>468</v>
      </c>
      <c r="T81" s="20" t="s">
        <v>469</v>
      </c>
      <c r="U81" s="24"/>
      <c r="V81" s="25" t="s">
        <v>470</v>
      </c>
      <c r="W81" s="26">
        <v>50</v>
      </c>
      <c r="X81" s="8"/>
      <c r="Y81" s="20" t="s">
        <v>1026</v>
      </c>
      <c r="Z81" s="8">
        <v>23019</v>
      </c>
      <c r="AA81" s="8">
        <v>5505</v>
      </c>
      <c r="AB81" s="9" t="str">
        <f t="shared" si="1"/>
        <v>*</v>
      </c>
    </row>
    <row r="82" spans="1:28" ht="45" x14ac:dyDescent="0.25">
      <c r="A82" s="53" t="s">
        <v>461</v>
      </c>
      <c r="B82" s="8">
        <v>79</v>
      </c>
      <c r="C82" s="8" t="s">
        <v>1075</v>
      </c>
      <c r="D82" s="20" t="s">
        <v>1076</v>
      </c>
      <c r="E82" s="20"/>
      <c r="F82" s="21"/>
      <c r="G82" s="20" t="s">
        <v>1077</v>
      </c>
      <c r="H82" s="20" t="s">
        <v>51</v>
      </c>
      <c r="I82" s="9" t="s">
        <v>29</v>
      </c>
      <c r="J82" s="10"/>
      <c r="K82" s="22"/>
      <c r="L82" s="22"/>
      <c r="M82" s="22"/>
      <c r="N82" s="22"/>
      <c r="O82" s="22"/>
      <c r="P82" s="22"/>
      <c r="Q82" s="22"/>
      <c r="R82" s="22"/>
      <c r="S82" s="20" t="s">
        <v>1078</v>
      </c>
      <c r="T82" s="20" t="s">
        <v>1079</v>
      </c>
      <c r="U82" s="24"/>
      <c r="V82" s="25"/>
      <c r="W82" s="26"/>
      <c r="X82" s="8"/>
      <c r="Y82" s="20"/>
      <c r="Z82" s="8"/>
      <c r="AA82" s="8"/>
      <c r="AB82" s="9" t="str">
        <f t="shared" si="1"/>
        <v/>
      </c>
    </row>
    <row r="83" spans="1:28" ht="30" x14ac:dyDescent="0.25">
      <c r="A83" s="53" t="s">
        <v>475</v>
      </c>
      <c r="B83" s="8">
        <v>80</v>
      </c>
      <c r="C83" s="8" t="s">
        <v>471</v>
      </c>
      <c r="D83" s="20" t="s">
        <v>472</v>
      </c>
      <c r="E83" s="20" t="s">
        <v>473</v>
      </c>
      <c r="F83" s="21" t="s">
        <v>29</v>
      </c>
      <c r="G83" s="20" t="s">
        <v>477</v>
      </c>
      <c r="H83" s="20" t="s">
        <v>37</v>
      </c>
      <c r="I83" s="9" t="s">
        <v>29</v>
      </c>
      <c r="J83" s="10" t="s">
        <v>29</v>
      </c>
      <c r="K83" s="22" t="s">
        <v>29</v>
      </c>
      <c r="L83" s="22" t="s">
        <v>29</v>
      </c>
      <c r="M83" s="22" t="s">
        <v>29</v>
      </c>
      <c r="N83" s="22"/>
      <c r="O83" s="22"/>
      <c r="P83" s="22"/>
      <c r="Q83" s="22"/>
      <c r="R83" s="22"/>
      <c r="S83" s="20" t="s">
        <v>474</v>
      </c>
      <c r="T83" s="23" t="s">
        <v>476</v>
      </c>
      <c r="U83" s="24"/>
      <c r="V83" s="25"/>
      <c r="W83" s="26">
        <v>100</v>
      </c>
      <c r="X83" s="8"/>
      <c r="Y83" s="20" t="s">
        <v>1014</v>
      </c>
      <c r="Z83" s="8"/>
      <c r="AA83" s="8"/>
      <c r="AB83" s="9" t="str">
        <f t="shared" si="1"/>
        <v/>
      </c>
    </row>
    <row r="84" spans="1:28" ht="90" x14ac:dyDescent="0.25">
      <c r="A84" s="52" t="s">
        <v>475</v>
      </c>
      <c r="B84" s="8">
        <v>81</v>
      </c>
      <c r="C84" s="8" t="s">
        <v>478</v>
      </c>
      <c r="D84" s="20" t="s">
        <v>479</v>
      </c>
      <c r="E84" s="20" t="s">
        <v>111</v>
      </c>
      <c r="F84" s="21" t="s">
        <v>29</v>
      </c>
      <c r="G84" s="20" t="s">
        <v>483</v>
      </c>
      <c r="H84" s="20" t="s">
        <v>37</v>
      </c>
      <c r="I84" s="9"/>
      <c r="J84" s="10" t="s">
        <v>29</v>
      </c>
      <c r="K84" s="22" t="s">
        <v>29</v>
      </c>
      <c r="L84" s="22" t="s">
        <v>29</v>
      </c>
      <c r="M84" s="22"/>
      <c r="N84" s="22"/>
      <c r="O84" s="22"/>
      <c r="P84" s="22"/>
      <c r="Q84" s="22"/>
      <c r="R84" s="22"/>
      <c r="S84" s="20" t="s">
        <v>480</v>
      </c>
      <c r="T84" s="20" t="s">
        <v>481</v>
      </c>
      <c r="U84" s="39" t="s">
        <v>482</v>
      </c>
      <c r="V84" s="25" t="s">
        <v>115</v>
      </c>
      <c r="W84" s="26"/>
      <c r="X84" s="8">
        <v>300</v>
      </c>
      <c r="Y84" s="20" t="s">
        <v>1027</v>
      </c>
      <c r="Z84" s="8">
        <v>1351</v>
      </c>
      <c r="AA84" s="8">
        <v>1351</v>
      </c>
      <c r="AB84" s="9" t="str">
        <f t="shared" si="1"/>
        <v>*</v>
      </c>
    </row>
    <row r="85" spans="1:28" ht="45" x14ac:dyDescent="0.25">
      <c r="A85" s="52" t="s">
        <v>487</v>
      </c>
      <c r="B85" s="8">
        <v>82</v>
      </c>
      <c r="C85" s="8" t="s">
        <v>484</v>
      </c>
      <c r="D85" s="20" t="s">
        <v>485</v>
      </c>
      <c r="E85" s="20"/>
      <c r="F85" s="21"/>
      <c r="G85" s="20" t="s">
        <v>11</v>
      </c>
      <c r="H85" s="20" t="s">
        <v>37</v>
      </c>
      <c r="I85" s="9" t="s">
        <v>29</v>
      </c>
      <c r="J85" s="10"/>
      <c r="K85" s="22"/>
      <c r="L85" s="22"/>
      <c r="M85" s="22"/>
      <c r="N85" s="22"/>
      <c r="O85" s="22"/>
      <c r="P85" s="22"/>
      <c r="Q85" s="22"/>
      <c r="R85" s="22"/>
      <c r="S85" s="20" t="s">
        <v>486</v>
      </c>
      <c r="T85" s="20" t="s">
        <v>488</v>
      </c>
      <c r="U85" s="39" t="s">
        <v>489</v>
      </c>
      <c r="V85" s="25" t="s">
        <v>490</v>
      </c>
      <c r="W85" s="26"/>
      <c r="X85" s="8"/>
      <c r="Y85" s="20"/>
      <c r="Z85" s="8"/>
      <c r="AA85" s="8"/>
      <c r="AB85" s="9" t="str">
        <f t="shared" si="1"/>
        <v/>
      </c>
    </row>
    <row r="86" spans="1:28" ht="45" x14ac:dyDescent="0.25">
      <c r="A86" s="52" t="s">
        <v>487</v>
      </c>
      <c r="B86" s="8">
        <v>83</v>
      </c>
      <c r="C86" s="8" t="s">
        <v>491</v>
      </c>
      <c r="D86" s="20" t="s">
        <v>492</v>
      </c>
      <c r="E86" s="20"/>
      <c r="F86" s="21"/>
      <c r="G86" s="20" t="s">
        <v>11</v>
      </c>
      <c r="H86" s="20" t="s">
        <v>37</v>
      </c>
      <c r="I86" s="9" t="s">
        <v>29</v>
      </c>
      <c r="J86" s="10"/>
      <c r="K86" s="22"/>
      <c r="L86" s="22"/>
      <c r="M86" s="22"/>
      <c r="N86" s="22"/>
      <c r="O86" s="22"/>
      <c r="P86" s="22"/>
      <c r="Q86" s="22"/>
      <c r="R86" s="22"/>
      <c r="S86" s="20" t="s">
        <v>493</v>
      </c>
      <c r="T86" s="20" t="s">
        <v>494</v>
      </c>
      <c r="U86" s="24"/>
      <c r="V86" s="25"/>
      <c r="W86" s="26"/>
      <c r="X86" s="8"/>
      <c r="Y86" s="20"/>
      <c r="Z86" s="8"/>
      <c r="AA86" s="8"/>
      <c r="AB86" s="9" t="str">
        <f t="shared" si="1"/>
        <v/>
      </c>
    </row>
    <row r="87" spans="1:28" ht="45" x14ac:dyDescent="0.25">
      <c r="A87" s="52" t="s">
        <v>487</v>
      </c>
      <c r="B87" s="8">
        <v>84</v>
      </c>
      <c r="C87" s="8" t="s">
        <v>495</v>
      </c>
      <c r="D87" s="20" t="s">
        <v>496</v>
      </c>
      <c r="E87" s="20" t="s">
        <v>98</v>
      </c>
      <c r="F87" s="21"/>
      <c r="G87" s="20"/>
      <c r="H87" s="20" t="s">
        <v>51</v>
      </c>
      <c r="I87" s="9" t="s">
        <v>29</v>
      </c>
      <c r="J87" s="10"/>
      <c r="K87" s="22"/>
      <c r="L87" s="22"/>
      <c r="M87" s="22"/>
      <c r="N87" s="22"/>
      <c r="O87" s="22"/>
      <c r="P87" s="22"/>
      <c r="Q87" s="22"/>
      <c r="R87" s="22"/>
      <c r="S87" s="20" t="s">
        <v>497</v>
      </c>
      <c r="T87" s="20" t="s">
        <v>498</v>
      </c>
      <c r="U87" s="24"/>
      <c r="V87" s="20"/>
      <c r="W87" s="26"/>
      <c r="X87" s="8"/>
      <c r="Y87" s="20"/>
      <c r="Z87" s="8"/>
      <c r="AA87" s="8"/>
      <c r="AB87" s="9" t="str">
        <f t="shared" si="1"/>
        <v/>
      </c>
    </row>
    <row r="88" spans="1:28" ht="30" x14ac:dyDescent="0.25">
      <c r="A88" s="52" t="s">
        <v>502</v>
      </c>
      <c r="B88" s="8">
        <v>85</v>
      </c>
      <c r="C88" s="8" t="s">
        <v>499</v>
      </c>
      <c r="D88" s="20" t="s">
        <v>500</v>
      </c>
      <c r="E88" s="20" t="s">
        <v>118</v>
      </c>
      <c r="F88" s="21" t="s">
        <v>29</v>
      </c>
      <c r="G88" s="20" t="s">
        <v>34</v>
      </c>
      <c r="H88" s="20" t="s">
        <v>119</v>
      </c>
      <c r="I88" s="9"/>
      <c r="J88" s="10" t="s">
        <v>29</v>
      </c>
      <c r="K88" s="22" t="s">
        <v>29</v>
      </c>
      <c r="L88" s="22" t="s">
        <v>29</v>
      </c>
      <c r="M88" s="22"/>
      <c r="N88" s="22"/>
      <c r="O88" s="22"/>
      <c r="P88" s="22"/>
      <c r="Q88" s="22"/>
      <c r="R88" s="22"/>
      <c r="S88" s="20" t="s">
        <v>501</v>
      </c>
      <c r="T88" s="20" t="s">
        <v>503</v>
      </c>
      <c r="U88" s="24" t="s">
        <v>34</v>
      </c>
      <c r="V88" s="25"/>
      <c r="W88" s="26"/>
      <c r="X88" s="8"/>
      <c r="Y88" s="20"/>
      <c r="Z88" s="8"/>
      <c r="AA88" s="8"/>
      <c r="AB88" s="9" t="str">
        <f t="shared" si="1"/>
        <v/>
      </c>
    </row>
    <row r="89" spans="1:28" ht="45" x14ac:dyDescent="0.25">
      <c r="A89" s="52" t="s">
        <v>502</v>
      </c>
      <c r="B89" s="8">
        <v>86</v>
      </c>
      <c r="C89" s="8" t="s">
        <v>504</v>
      </c>
      <c r="D89" s="20" t="s">
        <v>505</v>
      </c>
      <c r="E89" s="20"/>
      <c r="F89" s="21"/>
      <c r="G89" s="20" t="s">
        <v>510</v>
      </c>
      <c r="H89" s="20" t="s">
        <v>51</v>
      </c>
      <c r="I89" s="9"/>
      <c r="J89" s="10" t="s">
        <v>29</v>
      </c>
      <c r="K89" s="22" t="s">
        <v>29</v>
      </c>
      <c r="L89" s="22" t="s">
        <v>29</v>
      </c>
      <c r="M89" s="22" t="s">
        <v>29</v>
      </c>
      <c r="N89" s="22"/>
      <c r="O89" s="22"/>
      <c r="P89" s="22"/>
      <c r="Q89" s="22"/>
      <c r="R89" s="22"/>
      <c r="S89" s="20" t="s">
        <v>506</v>
      </c>
      <c r="T89" s="23" t="s">
        <v>507</v>
      </c>
      <c r="U89" s="24" t="s">
        <v>508</v>
      </c>
      <c r="V89" s="25" t="s">
        <v>509</v>
      </c>
      <c r="W89" s="26"/>
      <c r="X89" s="8"/>
      <c r="Y89" s="20" t="s">
        <v>1028</v>
      </c>
      <c r="Z89" s="8"/>
      <c r="AA89" s="8"/>
      <c r="AB89" s="9" t="str">
        <f t="shared" si="1"/>
        <v/>
      </c>
    </row>
    <row r="90" spans="1:28" ht="45" x14ac:dyDescent="0.25">
      <c r="A90" s="52" t="s">
        <v>502</v>
      </c>
      <c r="B90" s="8">
        <v>87</v>
      </c>
      <c r="C90" s="8" t="s">
        <v>511</v>
      </c>
      <c r="D90" s="20" t="s">
        <v>512</v>
      </c>
      <c r="E90" s="20"/>
      <c r="F90" s="21"/>
      <c r="G90" s="20" t="s">
        <v>515</v>
      </c>
      <c r="H90" s="20" t="s">
        <v>119</v>
      </c>
      <c r="I90" s="9"/>
      <c r="J90" s="10" t="s">
        <v>29</v>
      </c>
      <c r="K90" s="22" t="s">
        <v>29</v>
      </c>
      <c r="L90" s="22"/>
      <c r="M90" s="22"/>
      <c r="N90" s="22"/>
      <c r="O90" s="22" t="s">
        <v>29</v>
      </c>
      <c r="P90" s="22"/>
      <c r="Q90" s="22" t="s">
        <v>29</v>
      </c>
      <c r="R90" s="22"/>
      <c r="S90" s="20" t="s">
        <v>513</v>
      </c>
      <c r="T90" s="20" t="s">
        <v>514</v>
      </c>
      <c r="U90" s="24" t="s">
        <v>34</v>
      </c>
      <c r="V90" s="25"/>
      <c r="W90" s="26"/>
      <c r="X90" s="8"/>
      <c r="Y90" s="20" t="s">
        <v>1029</v>
      </c>
      <c r="Z90" s="8"/>
      <c r="AA90" s="8"/>
      <c r="AB90" s="9" t="str">
        <f t="shared" si="1"/>
        <v/>
      </c>
    </row>
    <row r="91" spans="1:28" ht="30" x14ac:dyDescent="0.25">
      <c r="A91" s="53" t="s">
        <v>502</v>
      </c>
      <c r="B91" s="8">
        <v>88</v>
      </c>
      <c r="C91" s="8" t="s">
        <v>516</v>
      </c>
      <c r="D91" s="20" t="s">
        <v>517</v>
      </c>
      <c r="E91" s="20" t="s">
        <v>322</v>
      </c>
      <c r="F91" s="21"/>
      <c r="G91" s="20" t="s">
        <v>34</v>
      </c>
      <c r="H91" s="20" t="s">
        <v>51</v>
      </c>
      <c r="I91" s="9" t="s">
        <v>29</v>
      </c>
      <c r="J91" s="10"/>
      <c r="K91" s="22"/>
      <c r="L91" s="22"/>
      <c r="M91" s="22"/>
      <c r="N91" s="22"/>
      <c r="O91" s="22"/>
      <c r="P91" s="22"/>
      <c r="Q91" s="22"/>
      <c r="R91" s="22"/>
      <c r="S91" s="20" t="s">
        <v>518</v>
      </c>
      <c r="T91" s="20" t="s">
        <v>519</v>
      </c>
      <c r="U91" s="24"/>
      <c r="V91" s="25"/>
      <c r="W91" s="26">
        <v>70</v>
      </c>
      <c r="X91" s="8"/>
      <c r="Y91" s="20" t="s">
        <v>1024</v>
      </c>
      <c r="Z91" s="8">
        <v>2677</v>
      </c>
      <c r="AA91" s="8">
        <v>2099</v>
      </c>
      <c r="AB91" s="9" t="str">
        <f t="shared" si="1"/>
        <v>*</v>
      </c>
    </row>
    <row r="92" spans="1:28" ht="30" x14ac:dyDescent="0.25">
      <c r="A92" s="53" t="s">
        <v>502</v>
      </c>
      <c r="B92" s="8">
        <v>89</v>
      </c>
      <c r="C92" s="8" t="s">
        <v>520</v>
      </c>
      <c r="D92" s="20" t="s">
        <v>521</v>
      </c>
      <c r="E92" s="20"/>
      <c r="F92" s="21"/>
      <c r="G92" s="20"/>
      <c r="H92" s="20" t="s">
        <v>51</v>
      </c>
      <c r="I92" s="9" t="s">
        <v>29</v>
      </c>
      <c r="J92" s="10"/>
      <c r="K92" s="22"/>
      <c r="L92" s="22"/>
      <c r="M92" s="22"/>
      <c r="N92" s="22"/>
      <c r="O92" s="22"/>
      <c r="P92" s="22"/>
      <c r="Q92" s="22"/>
      <c r="R92" s="22"/>
      <c r="S92" s="19" t="s">
        <v>522</v>
      </c>
      <c r="T92" s="20" t="s">
        <v>523</v>
      </c>
      <c r="U92" s="39" t="s">
        <v>524</v>
      </c>
      <c r="V92" s="25"/>
      <c r="W92" s="26">
        <v>50</v>
      </c>
      <c r="X92" s="8"/>
      <c r="Y92" s="20"/>
      <c r="Z92" s="8"/>
      <c r="AA92" s="8"/>
      <c r="AB92" s="9" t="str">
        <f t="shared" si="1"/>
        <v/>
      </c>
    </row>
    <row r="93" spans="1:28" ht="45" x14ac:dyDescent="0.25">
      <c r="A93" s="53" t="s">
        <v>502</v>
      </c>
      <c r="B93" s="8">
        <v>90</v>
      </c>
      <c r="C93" s="8" t="s">
        <v>525</v>
      </c>
      <c r="D93" s="20" t="s">
        <v>526</v>
      </c>
      <c r="E93" s="20"/>
      <c r="F93" s="21"/>
      <c r="G93" s="20" t="s">
        <v>529</v>
      </c>
      <c r="H93" s="20" t="s">
        <v>51</v>
      </c>
      <c r="I93" s="9" t="s">
        <v>29</v>
      </c>
      <c r="J93" s="10"/>
      <c r="K93" s="22"/>
      <c r="L93" s="22"/>
      <c r="M93" s="22"/>
      <c r="N93" s="22"/>
      <c r="O93" s="22"/>
      <c r="P93" s="22"/>
      <c r="Q93" s="22"/>
      <c r="R93" s="22"/>
      <c r="S93" s="20" t="s">
        <v>527</v>
      </c>
      <c r="T93" s="20" t="s">
        <v>528</v>
      </c>
      <c r="U93" s="24"/>
      <c r="V93" s="25"/>
      <c r="W93" s="26">
        <v>100</v>
      </c>
      <c r="X93" s="8"/>
      <c r="Y93" s="20" t="s">
        <v>1018</v>
      </c>
      <c r="Z93" s="8"/>
      <c r="AA93" s="8"/>
      <c r="AB93" s="9" t="str">
        <f t="shared" si="1"/>
        <v/>
      </c>
    </row>
    <row r="94" spans="1:28" ht="225" x14ac:dyDescent="0.25">
      <c r="A94" s="53" t="s">
        <v>533</v>
      </c>
      <c r="B94" s="8">
        <v>91</v>
      </c>
      <c r="C94" s="8" t="s">
        <v>530</v>
      </c>
      <c r="D94" s="20" t="s">
        <v>531</v>
      </c>
      <c r="E94" s="20"/>
      <c r="F94" s="21"/>
      <c r="G94" s="20" t="s">
        <v>536</v>
      </c>
      <c r="H94" s="20" t="s">
        <v>51</v>
      </c>
      <c r="I94" s="9"/>
      <c r="J94" s="10" t="s">
        <v>29</v>
      </c>
      <c r="K94" s="22" t="str">
        <f>IF(OR(L94&lt;&gt;"",M94&lt;&gt;"",R94&lt;&gt;""),"x","")</f>
        <v>x</v>
      </c>
      <c r="L94" s="22" t="s">
        <v>29</v>
      </c>
      <c r="M94" s="22" t="s">
        <v>29</v>
      </c>
      <c r="N94" s="22"/>
      <c r="O94" s="22"/>
      <c r="P94" s="22"/>
      <c r="Q94" s="22"/>
      <c r="R94" s="22"/>
      <c r="S94" s="20" t="s">
        <v>532</v>
      </c>
      <c r="T94" s="20" t="s">
        <v>534</v>
      </c>
      <c r="U94" s="24"/>
      <c r="V94" s="25" t="s">
        <v>535</v>
      </c>
      <c r="W94" s="26"/>
      <c r="X94" s="8"/>
      <c r="Y94" s="20" t="s">
        <v>1030</v>
      </c>
      <c r="Z94" s="8"/>
      <c r="AA94" s="8"/>
      <c r="AB94" s="9" t="str">
        <f t="shared" si="1"/>
        <v/>
      </c>
    </row>
    <row r="95" spans="1:28" ht="45" x14ac:dyDescent="0.25">
      <c r="A95" s="52" t="s">
        <v>533</v>
      </c>
      <c r="B95" s="8">
        <v>92</v>
      </c>
      <c r="C95" s="8" t="s">
        <v>537</v>
      </c>
      <c r="D95" s="20" t="s">
        <v>538</v>
      </c>
      <c r="E95" s="20"/>
      <c r="F95" s="21"/>
      <c r="G95" s="20" t="s">
        <v>542</v>
      </c>
      <c r="H95" s="20" t="s">
        <v>119</v>
      </c>
      <c r="I95" s="9"/>
      <c r="J95" s="10" t="s">
        <v>29</v>
      </c>
      <c r="K95" s="22" t="s">
        <v>29</v>
      </c>
      <c r="L95" s="22" t="s">
        <v>29</v>
      </c>
      <c r="M95" s="22"/>
      <c r="N95" s="22"/>
      <c r="O95" s="22"/>
      <c r="P95" s="22"/>
      <c r="Q95" s="22"/>
      <c r="R95" s="22"/>
      <c r="S95" s="20" t="s">
        <v>539</v>
      </c>
      <c r="T95" s="23" t="s">
        <v>540</v>
      </c>
      <c r="U95" s="24" t="s">
        <v>541</v>
      </c>
      <c r="V95" s="25"/>
      <c r="W95" s="26"/>
      <c r="X95" s="8">
        <v>50</v>
      </c>
      <c r="Y95" s="20" t="s">
        <v>1031</v>
      </c>
      <c r="Z95" s="8"/>
      <c r="AA95" s="8"/>
      <c r="AB95" s="9" t="str">
        <f t="shared" si="1"/>
        <v/>
      </c>
    </row>
    <row r="96" spans="1:28" ht="30" x14ac:dyDescent="0.25">
      <c r="A96" s="53" t="s">
        <v>533</v>
      </c>
      <c r="B96" s="8">
        <v>93</v>
      </c>
      <c r="C96" s="8" t="s">
        <v>543</v>
      </c>
      <c r="D96" s="20" t="s">
        <v>544</v>
      </c>
      <c r="E96" s="20" t="s">
        <v>50</v>
      </c>
      <c r="F96" s="21" t="s">
        <v>29</v>
      </c>
      <c r="G96" s="20"/>
      <c r="H96" s="20" t="s">
        <v>51</v>
      </c>
      <c r="I96" s="9" t="s">
        <v>29</v>
      </c>
      <c r="J96" s="10"/>
      <c r="K96" s="22"/>
      <c r="L96" s="22"/>
      <c r="M96" s="22"/>
      <c r="N96" s="22"/>
      <c r="O96" s="22"/>
      <c r="P96" s="22"/>
      <c r="Q96" s="22"/>
      <c r="R96" s="22"/>
      <c r="S96" s="20" t="s">
        <v>545</v>
      </c>
      <c r="T96" s="20" t="s">
        <v>546</v>
      </c>
      <c r="U96" s="24"/>
      <c r="V96" s="25"/>
      <c r="W96" s="26">
        <v>50</v>
      </c>
      <c r="X96" s="8"/>
      <c r="Y96" s="20"/>
      <c r="Z96" s="8"/>
      <c r="AA96" s="8"/>
      <c r="AB96" s="9" t="str">
        <f t="shared" si="1"/>
        <v/>
      </c>
    </row>
    <row r="97" spans="1:28" ht="105" x14ac:dyDescent="0.25">
      <c r="A97" s="53" t="s">
        <v>533</v>
      </c>
      <c r="B97" s="8">
        <v>94</v>
      </c>
      <c r="C97" s="8" t="s">
        <v>547</v>
      </c>
      <c r="D97" s="20" t="s">
        <v>548</v>
      </c>
      <c r="E97" s="20"/>
      <c r="F97" s="21"/>
      <c r="G97" s="20" t="s">
        <v>551</v>
      </c>
      <c r="H97" s="20" t="s">
        <v>37</v>
      </c>
      <c r="I97" s="9" t="s">
        <v>29</v>
      </c>
      <c r="J97" s="10"/>
      <c r="K97" s="22"/>
      <c r="L97" s="22"/>
      <c r="M97" s="22"/>
      <c r="N97" s="22"/>
      <c r="O97" s="22"/>
      <c r="P97" s="22"/>
      <c r="Q97" s="22"/>
      <c r="R97" s="22"/>
      <c r="S97" s="20" t="s">
        <v>549</v>
      </c>
      <c r="T97" s="20" t="s">
        <v>550</v>
      </c>
      <c r="U97" s="24"/>
      <c r="V97" s="25"/>
      <c r="W97" s="26">
        <v>50</v>
      </c>
      <c r="X97" s="8"/>
      <c r="Y97" s="20" t="s">
        <v>1032</v>
      </c>
      <c r="Z97" s="8"/>
      <c r="AA97" s="8"/>
      <c r="AB97" s="9" t="str">
        <f t="shared" si="1"/>
        <v/>
      </c>
    </row>
    <row r="98" spans="1:28" ht="30" x14ac:dyDescent="0.25">
      <c r="A98" s="52" t="s">
        <v>533</v>
      </c>
      <c r="B98" s="8">
        <v>95</v>
      </c>
      <c r="C98" s="8" t="s">
        <v>552</v>
      </c>
      <c r="D98" s="20" t="s">
        <v>553</v>
      </c>
      <c r="E98" s="20"/>
      <c r="F98" s="21"/>
      <c r="G98" s="20" t="s">
        <v>34</v>
      </c>
      <c r="H98" s="20" t="s">
        <v>37</v>
      </c>
      <c r="I98" s="9" t="s">
        <v>29</v>
      </c>
      <c r="J98" s="10"/>
      <c r="K98" s="22"/>
      <c r="L98" s="22"/>
      <c r="M98" s="22"/>
      <c r="N98" s="22"/>
      <c r="O98" s="22"/>
      <c r="P98" s="22"/>
      <c r="Q98" s="22"/>
      <c r="R98" s="22"/>
      <c r="S98" s="20" t="s">
        <v>554</v>
      </c>
      <c r="T98" s="20" t="s">
        <v>555</v>
      </c>
      <c r="U98" s="24"/>
      <c r="V98" s="25"/>
      <c r="W98" s="26">
        <v>20</v>
      </c>
      <c r="X98" s="8"/>
      <c r="Y98" s="20" t="s">
        <v>1032</v>
      </c>
      <c r="Z98" s="8"/>
      <c r="AA98" s="8"/>
      <c r="AB98" s="9" t="str">
        <f t="shared" si="1"/>
        <v/>
      </c>
    </row>
    <row r="99" spans="1:28" ht="45" x14ac:dyDescent="0.25">
      <c r="A99" s="52" t="s">
        <v>533</v>
      </c>
      <c r="B99" s="8">
        <v>96</v>
      </c>
      <c r="C99" s="8" t="s">
        <v>556</v>
      </c>
      <c r="D99" s="20" t="s">
        <v>557</v>
      </c>
      <c r="E99" s="20"/>
      <c r="F99" s="21"/>
      <c r="G99" s="20"/>
      <c r="H99" s="20" t="s">
        <v>51</v>
      </c>
      <c r="I99" s="9" t="s">
        <v>29</v>
      </c>
      <c r="J99" s="10"/>
      <c r="K99" s="22"/>
      <c r="L99" s="22"/>
      <c r="M99" s="22"/>
      <c r="N99" s="22"/>
      <c r="O99" s="22"/>
      <c r="P99" s="22"/>
      <c r="Q99" s="22"/>
      <c r="R99" s="22"/>
      <c r="S99" s="20" t="s">
        <v>558</v>
      </c>
      <c r="T99" s="20" t="s">
        <v>559</v>
      </c>
      <c r="U99" s="24"/>
      <c r="V99" s="20"/>
      <c r="W99" s="26">
        <v>70</v>
      </c>
      <c r="X99" s="8"/>
      <c r="Y99" s="20" t="s">
        <v>1032</v>
      </c>
      <c r="Z99" s="8"/>
      <c r="AA99" s="8"/>
      <c r="AB99" s="9" t="str">
        <f t="shared" si="1"/>
        <v/>
      </c>
    </row>
    <row r="100" spans="1:28" ht="60" x14ac:dyDescent="0.25">
      <c r="A100" s="53" t="s">
        <v>563</v>
      </c>
      <c r="B100" s="8">
        <v>97</v>
      </c>
      <c r="C100" s="8" t="s">
        <v>560</v>
      </c>
      <c r="D100" s="20" t="s">
        <v>561</v>
      </c>
      <c r="E100" s="20" t="s">
        <v>50</v>
      </c>
      <c r="F100" s="21" t="s">
        <v>29</v>
      </c>
      <c r="G100" s="20" t="s">
        <v>567</v>
      </c>
      <c r="H100" s="20" t="s">
        <v>51</v>
      </c>
      <c r="I100" s="9" t="s">
        <v>29</v>
      </c>
      <c r="J100" s="10" t="s">
        <v>29</v>
      </c>
      <c r="K100" s="42"/>
      <c r="L100" s="42" t="s">
        <v>29</v>
      </c>
      <c r="M100" s="42" t="s">
        <v>29</v>
      </c>
      <c r="N100" s="42"/>
      <c r="O100" s="42"/>
      <c r="P100" s="42"/>
      <c r="Q100" s="42"/>
      <c r="R100" s="42"/>
      <c r="S100" s="20" t="s">
        <v>562</v>
      </c>
      <c r="T100" s="20" t="s">
        <v>564</v>
      </c>
      <c r="U100" s="24" t="s">
        <v>565</v>
      </c>
      <c r="V100" s="25" t="s">
        <v>566</v>
      </c>
      <c r="W100" s="26">
        <v>100</v>
      </c>
      <c r="X100" s="8"/>
      <c r="Y100" s="20"/>
      <c r="Z100" s="8">
        <v>1648</v>
      </c>
      <c r="AA100" s="8">
        <v>3793</v>
      </c>
      <c r="AB100" s="9" t="str">
        <f t="shared" si="1"/>
        <v>*</v>
      </c>
    </row>
    <row r="101" spans="1:28" ht="75" x14ac:dyDescent="0.25">
      <c r="A101" s="53" t="s">
        <v>572</v>
      </c>
      <c r="B101" s="8">
        <v>98</v>
      </c>
      <c r="C101" s="8" t="s">
        <v>568</v>
      </c>
      <c r="D101" s="20" t="s">
        <v>569</v>
      </c>
      <c r="E101" s="20" t="s">
        <v>570</v>
      </c>
      <c r="F101" s="21"/>
      <c r="G101" s="20" t="s">
        <v>576</v>
      </c>
      <c r="H101" s="20" t="s">
        <v>51</v>
      </c>
      <c r="I101" s="9"/>
      <c r="J101" s="10" t="s">
        <v>29</v>
      </c>
      <c r="K101" s="22"/>
      <c r="L101" s="22" t="s">
        <v>29</v>
      </c>
      <c r="M101" s="22"/>
      <c r="N101" s="22"/>
      <c r="O101" s="22"/>
      <c r="P101" s="22"/>
      <c r="Q101" s="22"/>
      <c r="R101" s="22"/>
      <c r="S101" s="20" t="s">
        <v>571</v>
      </c>
      <c r="T101" s="20" t="s">
        <v>573</v>
      </c>
      <c r="U101" s="24" t="s">
        <v>574</v>
      </c>
      <c r="V101" s="25" t="s">
        <v>575</v>
      </c>
      <c r="W101" s="26"/>
      <c r="X101" s="8"/>
      <c r="Y101" s="20" t="s">
        <v>1032</v>
      </c>
      <c r="Z101" s="8"/>
      <c r="AA101" s="8"/>
      <c r="AB101" s="9" t="str">
        <f t="shared" si="1"/>
        <v/>
      </c>
    </row>
    <row r="102" spans="1:28" ht="30" x14ac:dyDescent="0.25">
      <c r="A102" s="53" t="s">
        <v>580</v>
      </c>
      <c r="B102" s="8">
        <v>99</v>
      </c>
      <c r="C102" s="8" t="s">
        <v>577</v>
      </c>
      <c r="D102" s="20" t="s">
        <v>578</v>
      </c>
      <c r="E102" s="20" t="s">
        <v>50</v>
      </c>
      <c r="F102" s="21" t="s">
        <v>29</v>
      </c>
      <c r="G102" s="20" t="s">
        <v>57</v>
      </c>
      <c r="H102" s="20" t="s">
        <v>51</v>
      </c>
      <c r="I102" s="9" t="s">
        <v>29</v>
      </c>
      <c r="J102" s="10"/>
      <c r="K102" s="22"/>
      <c r="L102" s="22"/>
      <c r="M102" s="22"/>
      <c r="N102" s="22"/>
      <c r="O102" s="22"/>
      <c r="P102" s="22"/>
      <c r="Q102" s="22"/>
      <c r="R102" s="22"/>
      <c r="S102" s="20" t="s">
        <v>579</v>
      </c>
      <c r="T102" s="23" t="s">
        <v>581</v>
      </c>
      <c r="U102" s="39" t="s">
        <v>582</v>
      </c>
      <c r="V102" s="25" t="s">
        <v>583</v>
      </c>
      <c r="W102" s="26">
        <v>100</v>
      </c>
      <c r="X102" s="8"/>
      <c r="Y102" s="20"/>
      <c r="Z102" s="8"/>
      <c r="AA102" s="8">
        <v>2473</v>
      </c>
      <c r="AB102" s="9" t="str">
        <f t="shared" si="1"/>
        <v>*</v>
      </c>
    </row>
    <row r="103" spans="1:28" ht="135" x14ac:dyDescent="0.25">
      <c r="A103" s="52" t="s">
        <v>587</v>
      </c>
      <c r="B103" s="8">
        <v>100</v>
      </c>
      <c r="C103" s="8" t="s">
        <v>584</v>
      </c>
      <c r="D103" s="20" t="s">
        <v>585</v>
      </c>
      <c r="E103" s="20"/>
      <c r="F103" s="21"/>
      <c r="G103" s="20" t="s">
        <v>589</v>
      </c>
      <c r="H103" s="20" t="s">
        <v>51</v>
      </c>
      <c r="I103" s="9" t="s">
        <v>29</v>
      </c>
      <c r="J103" s="10"/>
      <c r="K103" s="22"/>
      <c r="L103" s="22"/>
      <c r="M103" s="22"/>
      <c r="N103" s="22"/>
      <c r="O103" s="22"/>
      <c r="P103" s="22"/>
      <c r="Q103" s="22"/>
      <c r="R103" s="22"/>
      <c r="S103" s="20" t="s">
        <v>586</v>
      </c>
      <c r="T103" s="20" t="s">
        <v>588</v>
      </c>
      <c r="U103" s="24"/>
      <c r="V103" s="20"/>
      <c r="W103" s="26"/>
      <c r="X103" s="8"/>
      <c r="Y103" s="20" t="s">
        <v>1033</v>
      </c>
      <c r="Z103" s="8"/>
      <c r="AA103" s="8"/>
      <c r="AB103" s="9" t="str">
        <f t="shared" si="1"/>
        <v/>
      </c>
    </row>
    <row r="104" spans="1:28" ht="30" x14ac:dyDescent="0.25">
      <c r="A104" s="53" t="s">
        <v>593</v>
      </c>
      <c r="B104" s="8">
        <v>101</v>
      </c>
      <c r="C104" s="8" t="s">
        <v>590</v>
      </c>
      <c r="D104" s="20" t="s">
        <v>591</v>
      </c>
      <c r="E104" s="20"/>
      <c r="F104" s="21" t="s">
        <v>29</v>
      </c>
      <c r="G104" s="20" t="s">
        <v>597</v>
      </c>
      <c r="H104" s="20" t="s">
        <v>30</v>
      </c>
      <c r="I104" s="9"/>
      <c r="J104" s="10" t="s">
        <v>29</v>
      </c>
      <c r="K104" s="22" t="s">
        <v>29</v>
      </c>
      <c r="L104" s="22" t="s">
        <v>29</v>
      </c>
      <c r="M104" s="22" t="s">
        <v>29</v>
      </c>
      <c r="N104" s="22"/>
      <c r="O104" s="22"/>
      <c r="P104" s="22"/>
      <c r="Q104" s="22"/>
      <c r="R104" s="22"/>
      <c r="S104" s="20" t="s">
        <v>592</v>
      </c>
      <c r="T104" s="20" t="s">
        <v>594</v>
      </c>
      <c r="U104" s="27" t="s">
        <v>595</v>
      </c>
      <c r="V104" s="25" t="s">
        <v>596</v>
      </c>
      <c r="W104" s="26"/>
      <c r="X104" s="8"/>
      <c r="Y104" s="20" t="s">
        <v>1032</v>
      </c>
      <c r="Z104" s="8"/>
      <c r="AA104" s="8">
        <v>1176</v>
      </c>
      <c r="AB104" s="9" t="str">
        <f t="shared" si="1"/>
        <v>*</v>
      </c>
    </row>
    <row r="105" spans="1:28" ht="30" x14ac:dyDescent="0.25">
      <c r="A105" s="53" t="s">
        <v>593</v>
      </c>
      <c r="B105" s="8">
        <v>102</v>
      </c>
      <c r="C105" s="8" t="s">
        <v>598</v>
      </c>
      <c r="D105" s="20" t="s">
        <v>599</v>
      </c>
      <c r="E105" s="20"/>
      <c r="F105" s="21"/>
      <c r="G105" s="20" t="s">
        <v>604</v>
      </c>
      <c r="H105" s="20" t="s">
        <v>37</v>
      </c>
      <c r="I105" s="9"/>
      <c r="J105" s="10" t="s">
        <v>29</v>
      </c>
      <c r="K105" s="22"/>
      <c r="L105" s="22"/>
      <c r="M105" s="22"/>
      <c r="N105" s="22"/>
      <c r="O105" s="22"/>
      <c r="P105" s="22"/>
      <c r="Q105" s="22" t="s">
        <v>29</v>
      </c>
      <c r="R105" s="22"/>
      <c r="S105" s="20" t="s">
        <v>600</v>
      </c>
      <c r="T105" s="23" t="s">
        <v>601</v>
      </c>
      <c r="U105" s="24" t="s">
        <v>602</v>
      </c>
      <c r="V105" s="25" t="s">
        <v>603</v>
      </c>
      <c r="W105" s="26"/>
      <c r="X105" s="8"/>
      <c r="Y105" s="20" t="s">
        <v>1032</v>
      </c>
      <c r="Z105" s="8"/>
      <c r="AA105" s="8"/>
      <c r="AB105" s="9" t="str">
        <f t="shared" si="1"/>
        <v/>
      </c>
    </row>
    <row r="106" spans="1:28" ht="255" x14ac:dyDescent="0.25">
      <c r="A106" s="53" t="s">
        <v>593</v>
      </c>
      <c r="B106" s="8">
        <v>103</v>
      </c>
      <c r="C106" s="8" t="s">
        <v>605</v>
      </c>
      <c r="D106" s="20" t="s">
        <v>606</v>
      </c>
      <c r="E106" s="20"/>
      <c r="F106" s="21" t="s">
        <v>29</v>
      </c>
      <c r="G106" s="20" t="s">
        <v>57</v>
      </c>
      <c r="H106" s="20" t="s">
        <v>119</v>
      </c>
      <c r="I106" s="9" t="s">
        <v>29</v>
      </c>
      <c r="J106" s="10"/>
      <c r="K106" s="22"/>
      <c r="L106" s="22"/>
      <c r="M106" s="22"/>
      <c r="N106" s="22"/>
      <c r="O106" s="22"/>
      <c r="P106" s="22"/>
      <c r="Q106" s="22"/>
      <c r="R106" s="22"/>
      <c r="S106" s="20" t="s">
        <v>607</v>
      </c>
      <c r="T106" s="20" t="s">
        <v>608</v>
      </c>
      <c r="U106" s="24"/>
      <c r="V106" s="25" t="s">
        <v>609</v>
      </c>
      <c r="W106" s="26">
        <v>64</v>
      </c>
      <c r="X106" s="8"/>
      <c r="Y106" s="20" t="s">
        <v>1034</v>
      </c>
      <c r="Z106" s="8"/>
      <c r="AA106" s="8"/>
      <c r="AB106" s="9" t="str">
        <f t="shared" si="1"/>
        <v/>
      </c>
    </row>
    <row r="107" spans="1:28" ht="150" x14ac:dyDescent="0.25">
      <c r="A107" s="53" t="s">
        <v>613</v>
      </c>
      <c r="B107" s="8">
        <v>104</v>
      </c>
      <c r="C107" s="8" t="s">
        <v>610</v>
      </c>
      <c r="D107" s="20" t="s">
        <v>611</v>
      </c>
      <c r="E107" s="20" t="s">
        <v>322</v>
      </c>
      <c r="F107" s="21" t="s">
        <v>29</v>
      </c>
      <c r="G107" s="20" t="s">
        <v>617</v>
      </c>
      <c r="H107" s="20" t="s">
        <v>51</v>
      </c>
      <c r="I107" s="9" t="s">
        <v>29</v>
      </c>
      <c r="J107" s="10"/>
      <c r="K107" s="22"/>
      <c r="L107" s="22"/>
      <c r="M107" s="22" t="s">
        <v>29</v>
      </c>
      <c r="N107" s="22"/>
      <c r="O107" s="22"/>
      <c r="P107" s="22"/>
      <c r="Q107" s="22"/>
      <c r="R107" s="22"/>
      <c r="S107" s="20" t="s">
        <v>612</v>
      </c>
      <c r="T107" s="20" t="s">
        <v>614</v>
      </c>
      <c r="U107" s="39" t="s">
        <v>615</v>
      </c>
      <c r="V107" s="25" t="s">
        <v>616</v>
      </c>
      <c r="W107" s="26">
        <v>10</v>
      </c>
      <c r="X107" s="8"/>
      <c r="Y107" s="20" t="s">
        <v>1035</v>
      </c>
      <c r="Z107" s="8"/>
      <c r="AA107" s="8"/>
      <c r="AB107" s="9" t="str">
        <f t="shared" si="1"/>
        <v/>
      </c>
    </row>
    <row r="108" spans="1:28" ht="30" x14ac:dyDescent="0.25">
      <c r="A108" s="53" t="s">
        <v>613</v>
      </c>
      <c r="B108" s="8">
        <v>105</v>
      </c>
      <c r="C108" s="8" t="s">
        <v>618</v>
      </c>
      <c r="D108" s="20" t="s">
        <v>619</v>
      </c>
      <c r="E108" s="20"/>
      <c r="F108" s="21"/>
      <c r="G108" s="20" t="s">
        <v>34</v>
      </c>
      <c r="H108" s="20" t="s">
        <v>51</v>
      </c>
      <c r="I108" s="9" t="s">
        <v>29</v>
      </c>
      <c r="J108" s="10"/>
      <c r="K108" s="22"/>
      <c r="L108" s="22"/>
      <c r="M108" s="22"/>
      <c r="N108" s="22"/>
      <c r="O108" s="22"/>
      <c r="P108" s="22"/>
      <c r="Q108" s="22"/>
      <c r="R108" s="22"/>
      <c r="S108" s="20" t="s">
        <v>620</v>
      </c>
      <c r="T108" s="20" t="s">
        <v>621</v>
      </c>
      <c r="U108" s="24" t="s">
        <v>622</v>
      </c>
      <c r="V108" s="25" t="s">
        <v>623</v>
      </c>
      <c r="W108" s="26">
        <v>25</v>
      </c>
      <c r="X108" s="8"/>
      <c r="Y108" s="20" t="s">
        <v>1032</v>
      </c>
      <c r="Z108" s="8"/>
      <c r="AA108" s="8"/>
      <c r="AB108" s="9" t="str">
        <f t="shared" si="1"/>
        <v/>
      </c>
    </row>
    <row r="109" spans="1:28" ht="30" x14ac:dyDescent="0.25">
      <c r="A109" s="53" t="s">
        <v>613</v>
      </c>
      <c r="B109" s="8">
        <v>106</v>
      </c>
      <c r="C109" s="8" t="s">
        <v>618</v>
      </c>
      <c r="D109" s="20" t="s">
        <v>624</v>
      </c>
      <c r="E109" s="20" t="s">
        <v>619</v>
      </c>
      <c r="F109" s="21"/>
      <c r="G109" s="20" t="s">
        <v>34</v>
      </c>
      <c r="H109" s="20" t="s">
        <v>51</v>
      </c>
      <c r="I109" s="9" t="s">
        <v>29</v>
      </c>
      <c r="J109" s="10"/>
      <c r="K109" s="22"/>
      <c r="L109" s="22"/>
      <c r="M109" s="22"/>
      <c r="N109" s="22"/>
      <c r="O109" s="22"/>
      <c r="P109" s="22"/>
      <c r="Q109" s="22"/>
      <c r="R109" s="22"/>
      <c r="S109" s="20" t="s">
        <v>625</v>
      </c>
      <c r="T109" s="20" t="s">
        <v>621</v>
      </c>
      <c r="U109" s="24" t="s">
        <v>622</v>
      </c>
      <c r="V109" s="25" t="s">
        <v>623</v>
      </c>
      <c r="W109" s="26">
        <v>25</v>
      </c>
      <c r="X109" s="8"/>
      <c r="Y109" s="20" t="s">
        <v>1032</v>
      </c>
      <c r="Z109" s="8"/>
      <c r="AA109" s="8"/>
      <c r="AB109" s="9" t="str">
        <f t="shared" si="1"/>
        <v/>
      </c>
    </row>
    <row r="110" spans="1:28" ht="60" x14ac:dyDescent="0.25">
      <c r="A110" s="53" t="s">
        <v>629</v>
      </c>
      <c r="B110" s="8">
        <v>107</v>
      </c>
      <c r="C110" s="8" t="s">
        <v>626</v>
      </c>
      <c r="D110" s="20" t="s">
        <v>627</v>
      </c>
      <c r="E110" s="20" t="s">
        <v>322</v>
      </c>
      <c r="F110" s="21" t="s">
        <v>29</v>
      </c>
      <c r="G110" s="20" t="s">
        <v>57</v>
      </c>
      <c r="H110" s="20" t="s">
        <v>51</v>
      </c>
      <c r="I110" s="9" t="s">
        <v>29</v>
      </c>
      <c r="J110" s="10"/>
      <c r="K110" s="22"/>
      <c r="L110" s="22"/>
      <c r="M110" s="22"/>
      <c r="N110" s="22"/>
      <c r="O110" s="22"/>
      <c r="P110" s="22"/>
      <c r="Q110" s="22"/>
      <c r="R110" s="22"/>
      <c r="S110" s="20" t="s">
        <v>628</v>
      </c>
      <c r="T110" s="20" t="s">
        <v>630</v>
      </c>
      <c r="U110" s="24"/>
      <c r="V110" s="25"/>
      <c r="W110" s="26">
        <v>50</v>
      </c>
      <c r="X110" s="8"/>
      <c r="Y110" s="20" t="s">
        <v>1036</v>
      </c>
      <c r="Z110" s="8"/>
      <c r="AA110" s="8"/>
      <c r="AB110" s="9" t="str">
        <f t="shared" si="1"/>
        <v/>
      </c>
    </row>
    <row r="111" spans="1:28" ht="75" x14ac:dyDescent="0.25">
      <c r="A111" s="53" t="s">
        <v>629</v>
      </c>
      <c r="B111" s="8">
        <v>108</v>
      </c>
      <c r="C111" s="8" t="s">
        <v>631</v>
      </c>
      <c r="D111" s="20" t="s">
        <v>632</v>
      </c>
      <c r="E111" s="20" t="s">
        <v>50</v>
      </c>
      <c r="F111" s="21" t="s">
        <v>29</v>
      </c>
      <c r="G111" s="20" t="s">
        <v>57</v>
      </c>
      <c r="H111" s="20" t="s">
        <v>51</v>
      </c>
      <c r="I111" s="9" t="s">
        <v>29</v>
      </c>
      <c r="J111" s="10"/>
      <c r="K111" s="22"/>
      <c r="L111" s="22"/>
      <c r="M111" s="22"/>
      <c r="N111" s="22"/>
      <c r="O111" s="22"/>
      <c r="P111" s="22"/>
      <c r="Q111" s="22"/>
      <c r="R111" s="22"/>
      <c r="S111" s="20" t="s">
        <v>633</v>
      </c>
      <c r="T111" s="20" t="s">
        <v>634</v>
      </c>
      <c r="U111" s="39" t="s">
        <v>635</v>
      </c>
      <c r="V111" s="25" t="s">
        <v>636</v>
      </c>
      <c r="W111" s="26">
        <v>100</v>
      </c>
      <c r="X111" s="8"/>
      <c r="Y111" s="20" t="s">
        <v>1037</v>
      </c>
      <c r="Z111" s="8"/>
      <c r="AA111" s="8">
        <v>1421</v>
      </c>
      <c r="AB111" s="9" t="str">
        <f t="shared" si="1"/>
        <v>*</v>
      </c>
    </row>
    <row r="112" spans="1:28" ht="45" x14ac:dyDescent="0.25">
      <c r="A112" s="53" t="s">
        <v>629</v>
      </c>
      <c r="B112" s="8">
        <v>109</v>
      </c>
      <c r="C112" s="8" t="s">
        <v>637</v>
      </c>
      <c r="D112" s="20" t="s">
        <v>638</v>
      </c>
      <c r="E112" s="20" t="s">
        <v>50</v>
      </c>
      <c r="F112" s="21" t="s">
        <v>29</v>
      </c>
      <c r="G112" s="20" t="s">
        <v>643</v>
      </c>
      <c r="H112" s="20" t="s">
        <v>51</v>
      </c>
      <c r="I112" s="9" t="s">
        <v>29</v>
      </c>
      <c r="J112" s="10"/>
      <c r="K112" s="22"/>
      <c r="L112" s="22"/>
      <c r="M112" s="22" t="s">
        <v>29</v>
      </c>
      <c r="N112" s="22"/>
      <c r="O112" s="22"/>
      <c r="P112" s="22"/>
      <c r="Q112" s="22"/>
      <c r="R112" s="22"/>
      <c r="S112" s="20" t="s">
        <v>639</v>
      </c>
      <c r="T112" s="20" t="s">
        <v>640</v>
      </c>
      <c r="U112" s="24" t="s">
        <v>641</v>
      </c>
      <c r="V112" s="25" t="s">
        <v>642</v>
      </c>
      <c r="W112" s="26">
        <v>50</v>
      </c>
      <c r="X112" s="8"/>
      <c r="Y112" s="20"/>
      <c r="Z112" s="8"/>
      <c r="AA112" s="8">
        <v>1072</v>
      </c>
      <c r="AB112" s="9" t="str">
        <f t="shared" si="1"/>
        <v>*</v>
      </c>
    </row>
    <row r="113" spans="1:28" ht="30" x14ac:dyDescent="0.25">
      <c r="A113" s="52" t="s">
        <v>647</v>
      </c>
      <c r="B113" s="8">
        <v>110</v>
      </c>
      <c r="C113" s="8" t="s">
        <v>644</v>
      </c>
      <c r="D113" s="20" t="s">
        <v>645</v>
      </c>
      <c r="E113" s="20"/>
      <c r="F113" s="21"/>
      <c r="G113" s="20" t="s">
        <v>34</v>
      </c>
      <c r="H113" s="20" t="s">
        <v>37</v>
      </c>
      <c r="I113" s="9" t="s">
        <v>29</v>
      </c>
      <c r="J113" s="10"/>
      <c r="K113" s="22"/>
      <c r="L113" s="22"/>
      <c r="M113" s="22"/>
      <c r="N113" s="22"/>
      <c r="O113" s="22"/>
      <c r="P113" s="22"/>
      <c r="Q113" s="22"/>
      <c r="R113" s="22"/>
      <c r="S113" s="20" t="s">
        <v>646</v>
      </c>
      <c r="T113" s="20" t="s">
        <v>648</v>
      </c>
      <c r="U113" s="24"/>
      <c r="V113" s="25"/>
      <c r="W113" s="26"/>
      <c r="X113" s="8"/>
      <c r="Y113" s="20" t="s">
        <v>1032</v>
      </c>
      <c r="Z113" s="8"/>
      <c r="AA113" s="8"/>
      <c r="AB113" s="9" t="str">
        <f t="shared" si="1"/>
        <v/>
      </c>
    </row>
    <row r="114" spans="1:28" ht="45" x14ac:dyDescent="0.25">
      <c r="A114" s="53" t="s">
        <v>652</v>
      </c>
      <c r="B114" s="8">
        <v>111</v>
      </c>
      <c r="C114" s="8" t="s">
        <v>649</v>
      </c>
      <c r="D114" s="20" t="s">
        <v>650</v>
      </c>
      <c r="E114" s="20" t="s">
        <v>98</v>
      </c>
      <c r="F114" s="21" t="s">
        <v>29</v>
      </c>
      <c r="G114" s="20" t="s">
        <v>34</v>
      </c>
      <c r="H114" s="20" t="s">
        <v>51</v>
      </c>
      <c r="I114" s="9" t="s">
        <v>29</v>
      </c>
      <c r="J114" s="10"/>
      <c r="K114" s="22"/>
      <c r="L114" s="22"/>
      <c r="M114" s="22"/>
      <c r="N114" s="22"/>
      <c r="O114" s="22"/>
      <c r="P114" s="22"/>
      <c r="Q114" s="22"/>
      <c r="R114" s="22"/>
      <c r="S114" s="20" t="s">
        <v>651</v>
      </c>
      <c r="T114" s="20" t="s">
        <v>653</v>
      </c>
      <c r="U114" s="24"/>
      <c r="V114" s="25"/>
      <c r="W114" s="26">
        <v>50</v>
      </c>
      <c r="X114" s="8"/>
      <c r="Y114" s="20"/>
      <c r="Z114" s="8"/>
      <c r="AA114" s="8"/>
      <c r="AB114" s="9" t="str">
        <f t="shared" si="1"/>
        <v/>
      </c>
    </row>
    <row r="115" spans="1:28" ht="30" x14ac:dyDescent="0.25">
      <c r="A115" s="53" t="s">
        <v>657</v>
      </c>
      <c r="B115" s="8">
        <v>112</v>
      </c>
      <c r="C115" s="8" t="s">
        <v>654</v>
      </c>
      <c r="D115" s="20" t="s">
        <v>655</v>
      </c>
      <c r="E115" s="20" t="s">
        <v>322</v>
      </c>
      <c r="F115" s="21" t="s">
        <v>29</v>
      </c>
      <c r="G115" s="20" t="s">
        <v>11</v>
      </c>
      <c r="H115" s="20" t="s">
        <v>51</v>
      </c>
      <c r="I115" s="9" t="s">
        <v>29</v>
      </c>
      <c r="J115" s="10"/>
      <c r="K115" s="42"/>
      <c r="L115" s="42"/>
      <c r="M115" s="42"/>
      <c r="N115" s="42"/>
      <c r="O115" s="42"/>
      <c r="P115" s="42"/>
      <c r="Q115" s="42"/>
      <c r="R115" s="42"/>
      <c r="S115" s="20" t="s">
        <v>656</v>
      </c>
      <c r="T115" s="20" t="s">
        <v>658</v>
      </c>
      <c r="U115" s="24"/>
      <c r="V115" s="25"/>
      <c r="W115" s="26">
        <v>50</v>
      </c>
      <c r="X115" s="8"/>
      <c r="Y115" s="20"/>
      <c r="Z115" s="8"/>
      <c r="AA115" s="8"/>
      <c r="AB115" s="9" t="str">
        <f t="shared" si="1"/>
        <v/>
      </c>
    </row>
    <row r="116" spans="1:28" ht="90" x14ac:dyDescent="0.25">
      <c r="A116" s="53" t="s">
        <v>657</v>
      </c>
      <c r="B116" s="8">
        <v>113</v>
      </c>
      <c r="C116" s="8" t="s">
        <v>659</v>
      </c>
      <c r="D116" s="20" t="s">
        <v>660</v>
      </c>
      <c r="E116" s="20" t="s">
        <v>50</v>
      </c>
      <c r="F116" s="21" t="s">
        <v>29</v>
      </c>
      <c r="G116" s="20" t="s">
        <v>665</v>
      </c>
      <c r="H116" s="20" t="s">
        <v>51</v>
      </c>
      <c r="I116" s="9" t="s">
        <v>29</v>
      </c>
      <c r="J116" s="10"/>
      <c r="K116" s="22"/>
      <c r="L116" s="22"/>
      <c r="M116" s="22"/>
      <c r="N116" s="22"/>
      <c r="O116" s="22"/>
      <c r="P116" s="22"/>
      <c r="Q116" s="22"/>
      <c r="R116" s="22"/>
      <c r="S116" s="20" t="s">
        <v>661</v>
      </c>
      <c r="T116" s="20" t="s">
        <v>662</v>
      </c>
      <c r="U116" s="39" t="s">
        <v>663</v>
      </c>
      <c r="V116" s="25" t="s">
        <v>664</v>
      </c>
      <c r="W116" s="26">
        <v>50</v>
      </c>
      <c r="X116" s="8"/>
      <c r="Y116" s="20" t="s">
        <v>1038</v>
      </c>
      <c r="Z116" s="8"/>
      <c r="AA116" s="8"/>
      <c r="AB116" s="9" t="str">
        <f t="shared" si="1"/>
        <v/>
      </c>
    </row>
    <row r="117" spans="1:28" ht="30" x14ac:dyDescent="0.25">
      <c r="A117" s="53" t="s">
        <v>657</v>
      </c>
      <c r="B117" s="8">
        <v>114</v>
      </c>
      <c r="C117" s="8" t="s">
        <v>666</v>
      </c>
      <c r="D117" s="20" t="s">
        <v>667</v>
      </c>
      <c r="E117" s="20" t="s">
        <v>50</v>
      </c>
      <c r="F117" s="21"/>
      <c r="G117" s="20" t="s">
        <v>671</v>
      </c>
      <c r="H117" s="20" t="s">
        <v>51</v>
      </c>
      <c r="I117" s="9" t="s">
        <v>29</v>
      </c>
      <c r="J117" s="10"/>
      <c r="K117" s="22"/>
      <c r="L117" s="22"/>
      <c r="M117" s="22"/>
      <c r="N117" s="22"/>
      <c r="O117" s="22"/>
      <c r="P117" s="22"/>
      <c r="Q117" s="22"/>
      <c r="R117" s="22" t="s">
        <v>29</v>
      </c>
      <c r="S117" s="20" t="s">
        <v>668</v>
      </c>
      <c r="T117" s="20" t="s">
        <v>350</v>
      </c>
      <c r="U117" s="39" t="s">
        <v>669</v>
      </c>
      <c r="V117" s="25" t="s">
        <v>670</v>
      </c>
      <c r="W117" s="26"/>
      <c r="X117" s="8"/>
      <c r="Y117" s="20"/>
      <c r="Z117" s="8"/>
      <c r="AA117" s="8"/>
      <c r="AB117" s="9" t="str">
        <f t="shared" si="1"/>
        <v/>
      </c>
    </row>
    <row r="118" spans="1:28" ht="30" x14ac:dyDescent="0.25">
      <c r="A118" s="53" t="s">
        <v>657</v>
      </c>
      <c r="B118" s="8">
        <v>115</v>
      </c>
      <c r="C118" s="8" t="s">
        <v>672</v>
      </c>
      <c r="D118" s="20" t="s">
        <v>673</v>
      </c>
      <c r="E118" s="20" t="s">
        <v>674</v>
      </c>
      <c r="F118" s="21"/>
      <c r="G118" s="20" t="s">
        <v>34</v>
      </c>
      <c r="H118" s="20" t="s">
        <v>51</v>
      </c>
      <c r="I118" s="9" t="s">
        <v>29</v>
      </c>
      <c r="J118" s="10" t="s">
        <v>29</v>
      </c>
      <c r="K118" s="22" t="s">
        <v>29</v>
      </c>
      <c r="L118" s="22"/>
      <c r="M118" s="22"/>
      <c r="N118" s="22"/>
      <c r="O118" s="22"/>
      <c r="P118" s="22"/>
      <c r="Q118" s="22"/>
      <c r="R118" s="22"/>
      <c r="S118" s="20" t="s">
        <v>675</v>
      </c>
      <c r="T118" s="20" t="s">
        <v>676</v>
      </c>
      <c r="U118" s="24"/>
      <c r="V118" s="25" t="s">
        <v>677</v>
      </c>
      <c r="W118" s="43">
        <v>15</v>
      </c>
      <c r="X118" s="20">
        <v>5</v>
      </c>
      <c r="Y118" s="20"/>
      <c r="Z118" s="8"/>
      <c r="AA118" s="8"/>
      <c r="AB118" s="9" t="str">
        <f t="shared" si="1"/>
        <v/>
      </c>
    </row>
    <row r="119" spans="1:28" ht="30" x14ac:dyDescent="0.25">
      <c r="A119" s="52" t="s">
        <v>657</v>
      </c>
      <c r="B119" s="8">
        <v>116</v>
      </c>
      <c r="C119" s="8" t="s">
        <v>678</v>
      </c>
      <c r="D119" s="20" t="s">
        <v>679</v>
      </c>
      <c r="E119" s="20"/>
      <c r="F119" s="21"/>
      <c r="G119" s="20" t="s">
        <v>34</v>
      </c>
      <c r="H119" s="20" t="s">
        <v>51</v>
      </c>
      <c r="I119" s="9" t="s">
        <v>29</v>
      </c>
      <c r="J119" s="10"/>
      <c r="K119" s="22"/>
      <c r="L119" s="22"/>
      <c r="M119" s="22"/>
      <c r="N119" s="22"/>
      <c r="O119" s="22"/>
      <c r="P119" s="22"/>
      <c r="Q119" s="22"/>
      <c r="R119" s="22"/>
      <c r="S119" s="20" t="s">
        <v>680</v>
      </c>
      <c r="T119" s="20" t="s">
        <v>681</v>
      </c>
      <c r="U119" s="24"/>
      <c r="V119" s="25"/>
      <c r="W119" s="26"/>
      <c r="X119" s="8"/>
      <c r="Y119" s="20" t="s">
        <v>1032</v>
      </c>
      <c r="Z119" s="8"/>
      <c r="AA119" s="8"/>
      <c r="AB119" s="9" t="str">
        <f t="shared" si="1"/>
        <v/>
      </c>
    </row>
    <row r="120" spans="1:28" ht="30" x14ac:dyDescent="0.25">
      <c r="A120" s="52" t="s">
        <v>685</v>
      </c>
      <c r="B120" s="8">
        <v>117</v>
      </c>
      <c r="C120" s="8" t="s">
        <v>682</v>
      </c>
      <c r="D120" s="20" t="s">
        <v>683</v>
      </c>
      <c r="E120" s="20"/>
      <c r="F120" s="21"/>
      <c r="G120" s="20" t="s">
        <v>687</v>
      </c>
      <c r="H120" s="20" t="s">
        <v>37</v>
      </c>
      <c r="I120" s="9"/>
      <c r="J120" s="10" t="s">
        <v>29</v>
      </c>
      <c r="K120" s="22" t="s">
        <v>29</v>
      </c>
      <c r="L120" s="22" t="s">
        <v>29</v>
      </c>
      <c r="M120" s="22" t="s">
        <v>29</v>
      </c>
      <c r="N120" s="22"/>
      <c r="O120" s="22"/>
      <c r="P120" s="22"/>
      <c r="Q120" s="22"/>
      <c r="R120" s="22"/>
      <c r="S120" s="20" t="s">
        <v>684</v>
      </c>
      <c r="T120" s="20" t="s">
        <v>686</v>
      </c>
      <c r="U120" s="24"/>
      <c r="V120" s="25"/>
      <c r="W120" s="26"/>
      <c r="X120" s="8"/>
      <c r="Y120" s="20" t="s">
        <v>1032</v>
      </c>
      <c r="Z120" s="8"/>
      <c r="AA120" s="8"/>
      <c r="AB120" s="9" t="str">
        <f t="shared" si="1"/>
        <v/>
      </c>
    </row>
    <row r="121" spans="1:28" ht="30" x14ac:dyDescent="0.25">
      <c r="A121" s="53" t="s">
        <v>685</v>
      </c>
      <c r="B121" s="8">
        <v>118</v>
      </c>
      <c r="C121" s="8" t="s">
        <v>688</v>
      </c>
      <c r="D121" s="20" t="s">
        <v>689</v>
      </c>
      <c r="E121" s="20" t="s">
        <v>85</v>
      </c>
      <c r="F121" s="21" t="s">
        <v>29</v>
      </c>
      <c r="G121" s="20" t="s">
        <v>34</v>
      </c>
      <c r="H121" s="20" t="s">
        <v>51</v>
      </c>
      <c r="I121" s="9" t="s">
        <v>29</v>
      </c>
      <c r="J121" s="10"/>
      <c r="K121" s="22"/>
      <c r="L121" s="22"/>
      <c r="M121" s="22" t="s">
        <v>29</v>
      </c>
      <c r="N121" s="22"/>
      <c r="O121" s="22"/>
      <c r="P121" s="22"/>
      <c r="Q121" s="22"/>
      <c r="R121" s="22"/>
      <c r="S121" s="20" t="s">
        <v>690</v>
      </c>
      <c r="T121" s="20" t="s">
        <v>691</v>
      </c>
      <c r="U121" s="24"/>
      <c r="V121" s="25"/>
      <c r="W121" s="26">
        <v>45</v>
      </c>
      <c r="X121" s="8"/>
      <c r="Y121" s="20"/>
      <c r="Z121" s="8">
        <v>2385</v>
      </c>
      <c r="AA121" s="8">
        <v>1413</v>
      </c>
      <c r="AB121" s="9" t="str">
        <f t="shared" si="1"/>
        <v>*</v>
      </c>
    </row>
    <row r="122" spans="1:28" ht="30" x14ac:dyDescent="0.25">
      <c r="A122" s="53" t="s">
        <v>685</v>
      </c>
      <c r="B122" s="8">
        <v>119</v>
      </c>
      <c r="C122" s="8" t="s">
        <v>692</v>
      </c>
      <c r="D122" s="20" t="s">
        <v>693</v>
      </c>
      <c r="E122" s="20" t="s">
        <v>473</v>
      </c>
      <c r="F122" s="21" t="s">
        <v>29</v>
      </c>
      <c r="G122" s="20" t="s">
        <v>11</v>
      </c>
      <c r="H122" s="20" t="s">
        <v>37</v>
      </c>
      <c r="I122" s="9" t="s">
        <v>29</v>
      </c>
      <c r="J122" s="10" t="s">
        <v>29</v>
      </c>
      <c r="K122" s="22" t="s">
        <v>29</v>
      </c>
      <c r="L122" s="22"/>
      <c r="M122" s="22"/>
      <c r="N122" s="22"/>
      <c r="O122" s="22"/>
      <c r="P122" s="22"/>
      <c r="Q122" s="22"/>
      <c r="R122" s="22"/>
      <c r="S122" s="20" t="s">
        <v>694</v>
      </c>
      <c r="T122" s="20" t="s">
        <v>695</v>
      </c>
      <c r="U122" s="24" t="s">
        <v>696</v>
      </c>
      <c r="V122" s="25"/>
      <c r="W122" s="26">
        <v>50</v>
      </c>
      <c r="X122" s="8"/>
      <c r="Y122" s="20"/>
      <c r="Z122" s="8"/>
      <c r="AA122" s="8"/>
      <c r="AB122" s="9" t="str">
        <f t="shared" si="1"/>
        <v/>
      </c>
    </row>
    <row r="123" spans="1:28" ht="30" x14ac:dyDescent="0.25">
      <c r="A123" s="52" t="s">
        <v>685</v>
      </c>
      <c r="B123" s="8">
        <v>120</v>
      </c>
      <c r="C123" s="8" t="s">
        <v>697</v>
      </c>
      <c r="D123" s="20" t="s">
        <v>698</v>
      </c>
      <c r="E123" s="20"/>
      <c r="F123" s="21"/>
      <c r="G123" s="20"/>
      <c r="H123" s="20" t="s">
        <v>37</v>
      </c>
      <c r="I123" s="9"/>
      <c r="J123" s="10" t="s">
        <v>29</v>
      </c>
      <c r="K123" s="22" t="s">
        <v>29</v>
      </c>
      <c r="L123" s="22"/>
      <c r="M123" s="22" t="s">
        <v>29</v>
      </c>
      <c r="N123" s="22"/>
      <c r="O123" s="22"/>
      <c r="P123" s="22"/>
      <c r="Q123" s="22"/>
      <c r="R123" s="22"/>
      <c r="S123" s="20" t="s">
        <v>699</v>
      </c>
      <c r="T123" s="20" t="s">
        <v>700</v>
      </c>
      <c r="U123" s="24"/>
      <c r="V123" s="8"/>
      <c r="W123" s="26"/>
      <c r="X123" s="20"/>
      <c r="Y123" s="20" t="s">
        <v>1032</v>
      </c>
      <c r="Z123" s="8"/>
      <c r="AA123" s="8"/>
      <c r="AB123" s="9" t="str">
        <f t="shared" si="1"/>
        <v/>
      </c>
    </row>
    <row r="124" spans="1:28" ht="75" x14ac:dyDescent="0.25">
      <c r="A124" s="52" t="s">
        <v>704</v>
      </c>
      <c r="B124" s="8">
        <v>121</v>
      </c>
      <c r="C124" s="8" t="s">
        <v>701</v>
      </c>
      <c r="D124" s="20" t="s">
        <v>702</v>
      </c>
      <c r="E124" s="20"/>
      <c r="F124" s="21"/>
      <c r="G124" s="20" t="s">
        <v>708</v>
      </c>
      <c r="H124" s="20" t="s">
        <v>51</v>
      </c>
      <c r="I124" s="9"/>
      <c r="J124" s="10" t="s">
        <v>29</v>
      </c>
      <c r="K124" s="22" t="s">
        <v>29</v>
      </c>
      <c r="L124" s="22" t="s">
        <v>29</v>
      </c>
      <c r="M124" s="22" t="s">
        <v>29</v>
      </c>
      <c r="N124" s="22"/>
      <c r="O124" s="22"/>
      <c r="P124" s="22"/>
      <c r="Q124" s="22"/>
      <c r="R124" s="22"/>
      <c r="S124" s="20" t="s">
        <v>703</v>
      </c>
      <c r="T124" s="20" t="s">
        <v>705</v>
      </c>
      <c r="U124" s="24" t="s">
        <v>706</v>
      </c>
      <c r="V124" s="25" t="s">
        <v>707</v>
      </c>
      <c r="W124" s="26"/>
      <c r="X124" s="8"/>
      <c r="Y124" s="20" t="s">
        <v>1032</v>
      </c>
      <c r="Z124" s="8"/>
      <c r="AA124" s="8"/>
      <c r="AB124" s="9" t="str">
        <f t="shared" si="1"/>
        <v/>
      </c>
    </row>
    <row r="125" spans="1:28" ht="30" x14ac:dyDescent="0.25">
      <c r="A125" s="53" t="s">
        <v>704</v>
      </c>
      <c r="B125" s="8">
        <v>122</v>
      </c>
      <c r="C125" s="8" t="s">
        <v>709</v>
      </c>
      <c r="D125" s="20" t="s">
        <v>710</v>
      </c>
      <c r="E125" s="20" t="s">
        <v>322</v>
      </c>
      <c r="F125" s="21" t="s">
        <v>29</v>
      </c>
      <c r="G125" s="20" t="s">
        <v>346</v>
      </c>
      <c r="H125" s="20" t="s">
        <v>51</v>
      </c>
      <c r="I125" s="9" t="s">
        <v>29</v>
      </c>
      <c r="J125" s="10"/>
      <c r="K125" s="22"/>
      <c r="L125" s="22"/>
      <c r="M125" s="22"/>
      <c r="N125" s="22"/>
      <c r="O125" s="22"/>
      <c r="P125" s="22"/>
      <c r="Q125" s="22"/>
      <c r="R125" s="22"/>
      <c r="S125" s="20" t="s">
        <v>711</v>
      </c>
      <c r="T125" s="23" t="s">
        <v>712</v>
      </c>
      <c r="U125" s="24"/>
      <c r="V125" s="25" t="s">
        <v>713</v>
      </c>
      <c r="W125" s="43">
        <v>33</v>
      </c>
      <c r="X125" s="20"/>
      <c r="Y125" s="20" t="s">
        <v>1039</v>
      </c>
      <c r="Z125" s="8"/>
      <c r="AA125" s="8"/>
      <c r="AB125" s="9" t="str">
        <f t="shared" si="1"/>
        <v/>
      </c>
    </row>
    <row r="126" spans="1:28" ht="165" x14ac:dyDescent="0.25">
      <c r="A126" s="53" t="s">
        <v>717</v>
      </c>
      <c r="B126" s="8">
        <v>123</v>
      </c>
      <c r="C126" s="8" t="s">
        <v>714</v>
      </c>
      <c r="D126" s="20" t="s">
        <v>715</v>
      </c>
      <c r="E126" s="20" t="s">
        <v>60</v>
      </c>
      <c r="F126" s="21" t="s">
        <v>29</v>
      </c>
      <c r="G126" s="20" t="s">
        <v>34</v>
      </c>
      <c r="H126" s="20" t="s">
        <v>30</v>
      </c>
      <c r="I126" s="9"/>
      <c r="J126" s="10" t="s">
        <v>29</v>
      </c>
      <c r="K126" s="22" t="s">
        <v>29</v>
      </c>
      <c r="L126" s="22" t="s">
        <v>29</v>
      </c>
      <c r="M126" s="22"/>
      <c r="N126" s="22"/>
      <c r="O126" s="22"/>
      <c r="P126" s="22"/>
      <c r="Q126" s="22"/>
      <c r="R126" s="22"/>
      <c r="S126" s="20" t="s">
        <v>716</v>
      </c>
      <c r="T126" s="20" t="s">
        <v>718</v>
      </c>
      <c r="U126" s="24"/>
      <c r="V126" s="25"/>
      <c r="W126" s="26"/>
      <c r="X126" s="8">
        <v>300</v>
      </c>
      <c r="Y126" s="20" t="s">
        <v>1040</v>
      </c>
      <c r="Z126" s="8">
        <v>4048</v>
      </c>
      <c r="AA126" s="8">
        <v>3910</v>
      </c>
      <c r="AB126" s="9" t="str">
        <f t="shared" si="1"/>
        <v>*</v>
      </c>
    </row>
    <row r="127" spans="1:28" ht="225" x14ac:dyDescent="0.25">
      <c r="A127" s="53" t="s">
        <v>717</v>
      </c>
      <c r="B127" s="8">
        <v>124</v>
      </c>
      <c r="C127" s="8" t="s">
        <v>719</v>
      </c>
      <c r="D127" s="19" t="s">
        <v>720</v>
      </c>
      <c r="E127" s="20" t="s">
        <v>28</v>
      </c>
      <c r="F127" s="21" t="s">
        <v>29</v>
      </c>
      <c r="G127" s="20" t="s">
        <v>34</v>
      </c>
      <c r="H127" s="20" t="s">
        <v>30</v>
      </c>
      <c r="I127" s="9" t="s">
        <v>29</v>
      </c>
      <c r="J127" s="10"/>
      <c r="K127" s="22"/>
      <c r="L127" s="22"/>
      <c r="M127" s="22"/>
      <c r="N127" s="22"/>
      <c r="O127" s="22"/>
      <c r="P127" s="22"/>
      <c r="Q127" s="22"/>
      <c r="R127" s="22"/>
      <c r="S127" s="20" t="s">
        <v>721</v>
      </c>
      <c r="T127" s="20" t="s">
        <v>722</v>
      </c>
      <c r="U127" s="24"/>
      <c r="V127" s="25"/>
      <c r="W127" s="26">
        <v>110</v>
      </c>
      <c r="X127" s="8"/>
      <c r="Y127" s="20" t="s">
        <v>1041</v>
      </c>
      <c r="Z127" s="8">
        <v>1249</v>
      </c>
      <c r="AA127" s="8">
        <v>1938</v>
      </c>
      <c r="AB127" s="9" t="str">
        <f t="shared" si="1"/>
        <v>*</v>
      </c>
    </row>
    <row r="128" spans="1:28" ht="45" x14ac:dyDescent="0.25">
      <c r="A128" s="53" t="s">
        <v>717</v>
      </c>
      <c r="B128" s="8">
        <v>125</v>
      </c>
      <c r="C128" s="8" t="s">
        <v>723</v>
      </c>
      <c r="D128" s="20" t="s">
        <v>724</v>
      </c>
      <c r="E128" s="20"/>
      <c r="F128" s="21"/>
      <c r="G128" s="20"/>
      <c r="H128" s="20" t="s">
        <v>51</v>
      </c>
      <c r="I128" s="9" t="s">
        <v>29</v>
      </c>
      <c r="J128" s="10"/>
      <c r="K128" s="22"/>
      <c r="L128" s="22"/>
      <c r="M128" s="22"/>
      <c r="N128" s="22"/>
      <c r="O128" s="22"/>
      <c r="P128" s="22"/>
      <c r="Q128" s="22"/>
      <c r="R128" s="22"/>
      <c r="S128" s="20" t="s">
        <v>725</v>
      </c>
      <c r="T128" s="20" t="s">
        <v>726</v>
      </c>
      <c r="U128" s="24"/>
      <c r="V128" s="25"/>
      <c r="W128" s="26"/>
      <c r="X128" s="8"/>
      <c r="Y128" s="20" t="s">
        <v>1032</v>
      </c>
      <c r="Z128" s="8"/>
      <c r="AA128" s="8"/>
      <c r="AB128" s="9" t="str">
        <f t="shared" si="1"/>
        <v/>
      </c>
    </row>
    <row r="129" spans="1:28" ht="45" x14ac:dyDescent="0.25">
      <c r="A129" s="52" t="s">
        <v>717</v>
      </c>
      <c r="B129" s="8">
        <v>126</v>
      </c>
      <c r="C129" s="8" t="s">
        <v>727</v>
      </c>
      <c r="D129" s="20" t="s">
        <v>728</v>
      </c>
      <c r="E129" s="20" t="s">
        <v>111</v>
      </c>
      <c r="F129" s="21" t="s">
        <v>29</v>
      </c>
      <c r="G129" s="20"/>
      <c r="H129" s="20" t="s">
        <v>37</v>
      </c>
      <c r="I129" s="9"/>
      <c r="J129" s="10" t="s">
        <v>29</v>
      </c>
      <c r="K129" s="22" t="s">
        <v>29</v>
      </c>
      <c r="L129" s="22" t="s">
        <v>29</v>
      </c>
      <c r="M129" s="22"/>
      <c r="N129" s="22"/>
      <c r="O129" s="22"/>
      <c r="P129" s="22"/>
      <c r="Q129" s="22"/>
      <c r="R129" s="22"/>
      <c r="S129" s="20" t="s">
        <v>729</v>
      </c>
      <c r="T129" s="20" t="s">
        <v>113</v>
      </c>
      <c r="U129" s="39" t="s">
        <v>482</v>
      </c>
      <c r="V129" s="25" t="s">
        <v>115</v>
      </c>
      <c r="W129" s="26"/>
      <c r="X129" s="8">
        <v>100</v>
      </c>
      <c r="Y129" s="20"/>
      <c r="Z129" s="8">
        <v>1809</v>
      </c>
      <c r="AA129" s="8">
        <v>2292</v>
      </c>
      <c r="AB129" s="9" t="str">
        <f t="shared" si="1"/>
        <v>*</v>
      </c>
    </row>
    <row r="130" spans="1:28" ht="45" x14ac:dyDescent="0.25">
      <c r="A130" s="53" t="s">
        <v>733</v>
      </c>
      <c r="B130" s="8">
        <v>127</v>
      </c>
      <c r="C130" s="8" t="s">
        <v>730</v>
      </c>
      <c r="D130" s="20" t="s">
        <v>731</v>
      </c>
      <c r="E130" s="20" t="s">
        <v>103</v>
      </c>
      <c r="F130" s="21" t="s">
        <v>29</v>
      </c>
      <c r="G130" s="20" t="s">
        <v>108</v>
      </c>
      <c r="H130" s="20" t="s">
        <v>30</v>
      </c>
      <c r="I130" s="9"/>
      <c r="J130" s="10" t="s">
        <v>29</v>
      </c>
      <c r="K130" s="22" t="s">
        <v>29</v>
      </c>
      <c r="L130" s="22" t="s">
        <v>29</v>
      </c>
      <c r="M130" s="22"/>
      <c r="N130" s="22"/>
      <c r="O130" s="22" t="s">
        <v>29</v>
      </c>
      <c r="P130" s="22"/>
      <c r="Q130" s="22"/>
      <c r="R130" s="22"/>
      <c r="S130" s="20" t="s">
        <v>732</v>
      </c>
      <c r="T130" s="20" t="s">
        <v>734</v>
      </c>
      <c r="U130" s="24"/>
      <c r="V130" s="25"/>
      <c r="W130" s="26"/>
      <c r="X130" s="8"/>
      <c r="Y130" s="20" t="s">
        <v>1042</v>
      </c>
      <c r="Z130" s="8"/>
      <c r="AA130" s="8"/>
      <c r="AB130" s="9" t="str">
        <f t="shared" si="1"/>
        <v/>
      </c>
    </row>
    <row r="131" spans="1:28" ht="30" x14ac:dyDescent="0.25">
      <c r="A131" s="53" t="s">
        <v>733</v>
      </c>
      <c r="B131" s="8">
        <v>128</v>
      </c>
      <c r="C131" s="8" t="s">
        <v>735</v>
      </c>
      <c r="D131" s="20" t="s">
        <v>736</v>
      </c>
      <c r="E131" s="20" t="s">
        <v>50</v>
      </c>
      <c r="F131" s="21" t="s">
        <v>29</v>
      </c>
      <c r="G131" s="20" t="s">
        <v>57</v>
      </c>
      <c r="H131" s="20" t="s">
        <v>51</v>
      </c>
      <c r="I131" s="9" t="s">
        <v>29</v>
      </c>
      <c r="J131" s="10"/>
      <c r="K131" s="22"/>
      <c r="L131" s="22"/>
      <c r="M131" s="22"/>
      <c r="N131" s="22"/>
      <c r="O131" s="22"/>
      <c r="P131" s="22"/>
      <c r="Q131" s="22"/>
      <c r="R131" s="22"/>
      <c r="S131" s="19" t="s">
        <v>737</v>
      </c>
      <c r="T131" s="20" t="s">
        <v>738</v>
      </c>
      <c r="U131" s="39" t="s">
        <v>739</v>
      </c>
      <c r="V131" s="25" t="s">
        <v>740</v>
      </c>
      <c r="W131" s="26">
        <v>250</v>
      </c>
      <c r="X131" s="8"/>
      <c r="Y131" s="20"/>
      <c r="Z131" s="8">
        <v>1627</v>
      </c>
      <c r="AA131" s="8">
        <v>1384</v>
      </c>
      <c r="AB131" s="9" t="str">
        <f t="shared" si="1"/>
        <v>*</v>
      </c>
    </row>
    <row r="132" spans="1:28" ht="30" x14ac:dyDescent="0.25">
      <c r="A132" s="53" t="s">
        <v>733</v>
      </c>
      <c r="B132" s="8">
        <v>129</v>
      </c>
      <c r="C132" s="8" t="s">
        <v>741</v>
      </c>
      <c r="D132" s="20" t="s">
        <v>742</v>
      </c>
      <c r="E132" s="20" t="s">
        <v>743</v>
      </c>
      <c r="F132" s="21"/>
      <c r="G132" s="20" t="s">
        <v>34</v>
      </c>
      <c r="H132" s="20" t="s">
        <v>51</v>
      </c>
      <c r="I132" s="9" t="s">
        <v>29</v>
      </c>
      <c r="J132" s="10"/>
      <c r="K132" s="22"/>
      <c r="L132" s="22"/>
      <c r="M132" s="22"/>
      <c r="N132" s="22"/>
      <c r="O132" s="22"/>
      <c r="P132" s="22"/>
      <c r="Q132" s="22"/>
      <c r="R132" s="22"/>
      <c r="S132" s="20" t="s">
        <v>744</v>
      </c>
      <c r="T132" s="20" t="s">
        <v>745</v>
      </c>
      <c r="U132" s="44" t="s">
        <v>746</v>
      </c>
      <c r="V132" s="25" t="s">
        <v>747</v>
      </c>
      <c r="W132" s="26">
        <v>100</v>
      </c>
      <c r="X132" s="8"/>
      <c r="Y132" s="20"/>
      <c r="Z132" s="8"/>
      <c r="AA132" s="8"/>
      <c r="AB132" s="9" t="str">
        <f t="shared" si="1"/>
        <v/>
      </c>
    </row>
    <row r="133" spans="1:28" ht="30" x14ac:dyDescent="0.25">
      <c r="A133" s="52" t="s">
        <v>733</v>
      </c>
      <c r="B133" s="8">
        <v>130</v>
      </c>
      <c r="C133" s="8" t="s">
        <v>748</v>
      </c>
      <c r="D133" s="20" t="s">
        <v>749</v>
      </c>
      <c r="E133" s="20" t="s">
        <v>750</v>
      </c>
      <c r="F133" s="21"/>
      <c r="G133" s="20"/>
      <c r="H133" s="20" t="s">
        <v>51</v>
      </c>
      <c r="I133" s="9"/>
      <c r="J133" s="10" t="s">
        <v>29</v>
      </c>
      <c r="K133" s="22" t="s">
        <v>29</v>
      </c>
      <c r="L133" s="22"/>
      <c r="M133" s="22" t="s">
        <v>29</v>
      </c>
      <c r="N133" s="22"/>
      <c r="O133" s="22"/>
      <c r="P133" s="22"/>
      <c r="Q133" s="22"/>
      <c r="R133" s="22"/>
      <c r="S133" s="20" t="s">
        <v>751</v>
      </c>
      <c r="T133" s="20" t="s">
        <v>752</v>
      </c>
      <c r="U133" s="39" t="s">
        <v>753</v>
      </c>
      <c r="V133" s="25" t="s">
        <v>754</v>
      </c>
      <c r="W133" s="26"/>
      <c r="X133" s="8">
        <v>100</v>
      </c>
      <c r="Y133" s="20"/>
      <c r="Z133" s="8"/>
      <c r="AA133" s="8"/>
      <c r="AB133" s="9" t="str">
        <f t="shared" ref="AB133:AB175" si="2">IF(SUM(Z133:AA133)&lt;&gt;0,"*","")</f>
        <v/>
      </c>
    </row>
    <row r="134" spans="1:28" ht="30" x14ac:dyDescent="0.25">
      <c r="A134" s="53" t="s">
        <v>759</v>
      </c>
      <c r="B134" s="8">
        <v>131</v>
      </c>
      <c r="C134" s="8" t="s">
        <v>755</v>
      </c>
      <c r="D134" s="20" t="s">
        <v>756</v>
      </c>
      <c r="E134" s="20" t="s">
        <v>757</v>
      </c>
      <c r="F134" s="21"/>
      <c r="G134" s="20" t="s">
        <v>34</v>
      </c>
      <c r="H134" s="20" t="s">
        <v>51</v>
      </c>
      <c r="I134" s="9" t="s">
        <v>29</v>
      </c>
      <c r="J134" s="10"/>
      <c r="K134" s="22"/>
      <c r="L134" s="22"/>
      <c r="M134" s="22"/>
      <c r="N134" s="22"/>
      <c r="O134" s="22"/>
      <c r="P134" s="22"/>
      <c r="Q134" s="22"/>
      <c r="R134" s="22"/>
      <c r="S134" s="20" t="s">
        <v>758</v>
      </c>
      <c r="T134" s="20" t="s">
        <v>760</v>
      </c>
      <c r="U134" s="24"/>
      <c r="V134" s="25"/>
      <c r="W134" s="26">
        <v>50</v>
      </c>
      <c r="X134" s="8"/>
      <c r="Y134" s="20"/>
      <c r="Z134" s="8">
        <v>1737</v>
      </c>
      <c r="AA134" s="8">
        <v>1822</v>
      </c>
      <c r="AB134" s="9" t="str">
        <f t="shared" si="2"/>
        <v>*</v>
      </c>
    </row>
    <row r="135" spans="1:28" ht="30" x14ac:dyDescent="0.25">
      <c r="A135" s="52" t="s">
        <v>759</v>
      </c>
      <c r="B135" s="8">
        <v>132</v>
      </c>
      <c r="C135" s="8" t="s">
        <v>761</v>
      </c>
      <c r="D135" s="20" t="s">
        <v>762</v>
      </c>
      <c r="E135" s="20"/>
      <c r="F135" s="21"/>
      <c r="G135" s="20" t="s">
        <v>34</v>
      </c>
      <c r="H135" s="20" t="s">
        <v>37</v>
      </c>
      <c r="I135" s="9" t="s">
        <v>29</v>
      </c>
      <c r="J135" s="10"/>
      <c r="K135" s="22"/>
      <c r="L135" s="22"/>
      <c r="M135" s="22"/>
      <c r="N135" s="22"/>
      <c r="O135" s="22"/>
      <c r="P135" s="22"/>
      <c r="Q135" s="22"/>
      <c r="R135" s="22"/>
      <c r="S135" s="20" t="s">
        <v>763</v>
      </c>
      <c r="T135" s="20" t="s">
        <v>764</v>
      </c>
      <c r="U135" s="24"/>
      <c r="V135" s="25"/>
      <c r="W135" s="26"/>
      <c r="X135" s="8"/>
      <c r="Y135" s="20" t="s">
        <v>1032</v>
      </c>
      <c r="Z135" s="8"/>
      <c r="AA135" s="8"/>
      <c r="AB135" s="9" t="str">
        <f t="shared" si="2"/>
        <v/>
      </c>
    </row>
    <row r="136" spans="1:28" ht="105" x14ac:dyDescent="0.25">
      <c r="A136" s="52" t="s">
        <v>768</v>
      </c>
      <c r="B136" s="8">
        <v>133</v>
      </c>
      <c r="C136" s="8" t="s">
        <v>765</v>
      </c>
      <c r="D136" s="20" t="s">
        <v>766</v>
      </c>
      <c r="E136" s="20"/>
      <c r="F136" s="21"/>
      <c r="G136" s="20" t="s">
        <v>771</v>
      </c>
      <c r="H136" s="20" t="s">
        <v>37</v>
      </c>
      <c r="I136" s="9"/>
      <c r="J136" s="10" t="s">
        <v>29</v>
      </c>
      <c r="K136" s="22" t="s">
        <v>29</v>
      </c>
      <c r="L136" s="22"/>
      <c r="M136" s="22"/>
      <c r="N136" s="22"/>
      <c r="O136" s="22"/>
      <c r="P136" s="22"/>
      <c r="Q136" s="22"/>
      <c r="R136" s="22"/>
      <c r="S136" s="20" t="s">
        <v>767</v>
      </c>
      <c r="T136" s="23" t="s">
        <v>769</v>
      </c>
      <c r="U136" s="24" t="s">
        <v>770</v>
      </c>
      <c r="V136" s="25"/>
      <c r="W136" s="26"/>
      <c r="X136" s="8">
        <v>12.5</v>
      </c>
      <c r="Y136" s="20" t="s">
        <v>1043</v>
      </c>
      <c r="Z136" s="8"/>
      <c r="AA136" s="8"/>
      <c r="AB136" s="9" t="str">
        <f t="shared" si="2"/>
        <v/>
      </c>
    </row>
    <row r="137" spans="1:28" ht="60" x14ac:dyDescent="0.25">
      <c r="A137" s="53" t="s">
        <v>768</v>
      </c>
      <c r="B137" s="8">
        <v>134</v>
      </c>
      <c r="C137" s="8" t="s">
        <v>772</v>
      </c>
      <c r="D137" s="20" t="s">
        <v>773</v>
      </c>
      <c r="E137" s="20" t="s">
        <v>322</v>
      </c>
      <c r="F137" s="21" t="s">
        <v>29</v>
      </c>
      <c r="G137" s="20" t="s">
        <v>665</v>
      </c>
      <c r="H137" s="20" t="s">
        <v>51</v>
      </c>
      <c r="I137" s="9" t="s">
        <v>29</v>
      </c>
      <c r="J137" s="10"/>
      <c r="K137" s="22"/>
      <c r="L137" s="22"/>
      <c r="M137" s="22"/>
      <c r="N137" s="22"/>
      <c r="O137" s="22"/>
      <c r="P137" s="22"/>
      <c r="Q137" s="22"/>
      <c r="R137" s="22"/>
      <c r="S137" s="20" t="s">
        <v>774</v>
      </c>
      <c r="T137" s="20" t="s">
        <v>775</v>
      </c>
      <c r="U137" s="24"/>
      <c r="V137" s="25"/>
      <c r="W137" s="26">
        <v>25</v>
      </c>
      <c r="X137" s="8"/>
      <c r="Y137" s="20" t="s">
        <v>1044</v>
      </c>
      <c r="Z137" s="8"/>
      <c r="AA137" s="8"/>
      <c r="AB137" s="9" t="str">
        <f t="shared" si="2"/>
        <v/>
      </c>
    </row>
    <row r="138" spans="1:28" ht="90" x14ac:dyDescent="0.25">
      <c r="A138" s="53" t="s">
        <v>779</v>
      </c>
      <c r="B138" s="8">
        <v>135</v>
      </c>
      <c r="C138" s="8" t="s">
        <v>776</v>
      </c>
      <c r="D138" s="20" t="s">
        <v>777</v>
      </c>
      <c r="E138" s="20" t="s">
        <v>50</v>
      </c>
      <c r="F138" s="21" t="s">
        <v>29</v>
      </c>
      <c r="G138" s="20" t="s">
        <v>34</v>
      </c>
      <c r="H138" s="20" t="s">
        <v>51</v>
      </c>
      <c r="I138" s="9" t="s">
        <v>29</v>
      </c>
      <c r="J138" s="10"/>
      <c r="K138" s="22"/>
      <c r="L138" s="22"/>
      <c r="M138" s="22"/>
      <c r="N138" s="22"/>
      <c r="O138" s="22"/>
      <c r="P138" s="22"/>
      <c r="Q138" s="22"/>
      <c r="R138" s="22"/>
      <c r="S138" s="20" t="s">
        <v>778</v>
      </c>
      <c r="T138" s="20" t="s">
        <v>780</v>
      </c>
      <c r="U138" s="24"/>
      <c r="V138" s="25"/>
      <c r="W138" s="26">
        <v>120</v>
      </c>
      <c r="X138" s="8"/>
      <c r="Y138" s="20" t="s">
        <v>1045</v>
      </c>
      <c r="Z138" s="8"/>
      <c r="AA138" s="8"/>
      <c r="AB138" s="9" t="str">
        <f t="shared" si="2"/>
        <v/>
      </c>
    </row>
    <row r="139" spans="1:28" ht="60" x14ac:dyDescent="0.25">
      <c r="A139" s="53" t="s">
        <v>779</v>
      </c>
      <c r="B139" s="8">
        <v>136</v>
      </c>
      <c r="C139" s="8" t="s">
        <v>781</v>
      </c>
      <c r="D139" s="20" t="s">
        <v>782</v>
      </c>
      <c r="E139" s="20"/>
      <c r="F139" s="21"/>
      <c r="G139" s="20" t="s">
        <v>11</v>
      </c>
      <c r="H139" s="20" t="s">
        <v>51</v>
      </c>
      <c r="I139" s="9" t="s">
        <v>29</v>
      </c>
      <c r="J139" s="10"/>
      <c r="K139" s="22"/>
      <c r="L139" s="22"/>
      <c r="M139" s="22"/>
      <c r="N139" s="22"/>
      <c r="O139" s="22"/>
      <c r="P139" s="22"/>
      <c r="Q139" s="22"/>
      <c r="R139" s="22"/>
      <c r="S139" s="20" t="s">
        <v>783</v>
      </c>
      <c r="T139" s="20" t="s">
        <v>784</v>
      </c>
      <c r="U139" s="24" t="s">
        <v>785</v>
      </c>
      <c r="V139" s="25"/>
      <c r="W139" s="26">
        <v>7</v>
      </c>
      <c r="X139" s="8">
        <v>7</v>
      </c>
      <c r="Y139" s="20" t="s">
        <v>1046</v>
      </c>
      <c r="Z139" s="8"/>
      <c r="AA139" s="8"/>
      <c r="AB139" s="9" t="str">
        <f t="shared" si="2"/>
        <v/>
      </c>
    </row>
    <row r="140" spans="1:28" ht="60" x14ac:dyDescent="0.25">
      <c r="A140" s="53" t="s">
        <v>789</v>
      </c>
      <c r="B140" s="8">
        <v>137</v>
      </c>
      <c r="C140" s="8" t="s">
        <v>786</v>
      </c>
      <c r="D140" s="20" t="s">
        <v>787</v>
      </c>
      <c r="E140" s="20"/>
      <c r="F140" s="21"/>
      <c r="G140" s="20" t="s">
        <v>791</v>
      </c>
      <c r="H140" s="20" t="s">
        <v>37</v>
      </c>
      <c r="I140" s="9"/>
      <c r="J140" s="10" t="s">
        <v>29</v>
      </c>
      <c r="K140" s="22" t="s">
        <v>29</v>
      </c>
      <c r="L140" s="22"/>
      <c r="M140" s="22"/>
      <c r="N140" s="22"/>
      <c r="O140" s="22"/>
      <c r="P140" s="22"/>
      <c r="Q140" s="22" t="s">
        <v>29</v>
      </c>
      <c r="R140" s="22"/>
      <c r="S140" s="20" t="s">
        <v>788</v>
      </c>
      <c r="T140" s="20" t="s">
        <v>790</v>
      </c>
      <c r="U140" s="24"/>
      <c r="V140" s="25"/>
      <c r="W140" s="26"/>
      <c r="X140" s="8"/>
      <c r="Y140" s="20" t="s">
        <v>1032</v>
      </c>
      <c r="Z140" s="8"/>
      <c r="AA140" s="8"/>
      <c r="AB140" s="9" t="str">
        <f t="shared" si="2"/>
        <v/>
      </c>
    </row>
    <row r="141" spans="1:28" ht="60" x14ac:dyDescent="0.25">
      <c r="A141" s="53" t="s">
        <v>795</v>
      </c>
      <c r="B141" s="8">
        <v>138</v>
      </c>
      <c r="C141" s="8" t="s">
        <v>792</v>
      </c>
      <c r="D141" s="20" t="s">
        <v>793</v>
      </c>
      <c r="E141" s="20" t="s">
        <v>322</v>
      </c>
      <c r="F141" s="21" t="s">
        <v>29</v>
      </c>
      <c r="G141" s="20" t="s">
        <v>328</v>
      </c>
      <c r="H141" s="20" t="s">
        <v>51</v>
      </c>
      <c r="I141" s="9" t="s">
        <v>29</v>
      </c>
      <c r="J141" s="10"/>
      <c r="K141" s="22"/>
      <c r="L141" s="22"/>
      <c r="M141" s="22"/>
      <c r="N141" s="22"/>
      <c r="O141" s="22"/>
      <c r="P141" s="22"/>
      <c r="Q141" s="22"/>
      <c r="R141" s="22"/>
      <c r="S141" s="20" t="s">
        <v>794</v>
      </c>
      <c r="T141" s="20" t="s">
        <v>796</v>
      </c>
      <c r="U141" s="24" t="s">
        <v>797</v>
      </c>
      <c r="V141" s="25" t="s">
        <v>798</v>
      </c>
      <c r="W141" s="26">
        <v>50</v>
      </c>
      <c r="X141" s="8"/>
      <c r="Y141" s="20" t="s">
        <v>1047</v>
      </c>
      <c r="Z141" s="8"/>
      <c r="AA141" s="8"/>
      <c r="AB141" s="9" t="str">
        <f t="shared" si="2"/>
        <v/>
      </c>
    </row>
    <row r="142" spans="1:28" ht="30" x14ac:dyDescent="0.25">
      <c r="A142" s="53" t="s">
        <v>795</v>
      </c>
      <c r="B142" s="8">
        <v>139</v>
      </c>
      <c r="C142" s="8" t="s">
        <v>799</v>
      </c>
      <c r="D142" s="20" t="s">
        <v>800</v>
      </c>
      <c r="E142" s="20"/>
      <c r="F142" s="21"/>
      <c r="G142" s="20" t="s">
        <v>804</v>
      </c>
      <c r="H142" s="20" t="s">
        <v>51</v>
      </c>
      <c r="I142" s="9" t="s">
        <v>29</v>
      </c>
      <c r="J142" s="10" t="s">
        <v>29</v>
      </c>
      <c r="K142" s="22" t="s">
        <v>29</v>
      </c>
      <c r="L142" s="22"/>
      <c r="M142" s="22"/>
      <c r="N142" s="22"/>
      <c r="O142" s="22" t="s">
        <v>29</v>
      </c>
      <c r="P142" s="22"/>
      <c r="Q142" s="22"/>
      <c r="R142" s="22"/>
      <c r="S142" s="20" t="s">
        <v>801</v>
      </c>
      <c r="T142" s="20" t="s">
        <v>802</v>
      </c>
      <c r="U142" s="24"/>
      <c r="V142" s="25" t="s">
        <v>803</v>
      </c>
      <c r="W142" s="26">
        <v>200</v>
      </c>
      <c r="X142" s="8">
        <v>100</v>
      </c>
      <c r="Y142" s="20"/>
      <c r="Z142" s="8">
        <v>1238</v>
      </c>
      <c r="AA142" s="8">
        <v>1017</v>
      </c>
      <c r="AB142" s="9" t="str">
        <f t="shared" si="2"/>
        <v>*</v>
      </c>
    </row>
    <row r="143" spans="1:28" ht="30" x14ac:dyDescent="0.25">
      <c r="A143" s="52" t="s">
        <v>795</v>
      </c>
      <c r="B143" s="8">
        <v>140</v>
      </c>
      <c r="C143" s="8" t="s">
        <v>805</v>
      </c>
      <c r="D143" s="20" t="s">
        <v>806</v>
      </c>
      <c r="E143" s="20" t="s">
        <v>807</v>
      </c>
      <c r="F143" s="21"/>
      <c r="G143" s="20"/>
      <c r="H143" s="20" t="s">
        <v>51</v>
      </c>
      <c r="I143" s="9"/>
      <c r="J143" s="10" t="s">
        <v>29</v>
      </c>
      <c r="K143" s="22" t="s">
        <v>29</v>
      </c>
      <c r="L143" s="22" t="s">
        <v>29</v>
      </c>
      <c r="M143" s="22"/>
      <c r="N143" s="22"/>
      <c r="O143" s="22"/>
      <c r="P143" s="22"/>
      <c r="Q143" s="22"/>
      <c r="R143" s="22"/>
      <c r="S143" s="20" t="s">
        <v>808</v>
      </c>
      <c r="T143" s="20" t="s">
        <v>809</v>
      </c>
      <c r="U143" s="39" t="s">
        <v>810</v>
      </c>
      <c r="V143" s="25" t="s">
        <v>811</v>
      </c>
      <c r="W143" s="26"/>
      <c r="X143" s="8">
        <v>200</v>
      </c>
      <c r="Y143" s="20"/>
      <c r="Z143" s="8"/>
      <c r="AA143" s="8"/>
      <c r="AB143" s="9" t="str">
        <f t="shared" si="2"/>
        <v/>
      </c>
    </row>
    <row r="144" spans="1:28" ht="45" x14ac:dyDescent="0.25">
      <c r="A144" s="53" t="s">
        <v>815</v>
      </c>
      <c r="B144" s="8">
        <v>141</v>
      </c>
      <c r="C144" s="8" t="s">
        <v>812</v>
      </c>
      <c r="D144" s="20" t="s">
        <v>813</v>
      </c>
      <c r="E144" s="20"/>
      <c r="F144" s="21"/>
      <c r="G144" s="20" t="s">
        <v>34</v>
      </c>
      <c r="H144" s="20" t="s">
        <v>51</v>
      </c>
      <c r="I144" s="9" t="s">
        <v>29</v>
      </c>
      <c r="J144" s="10"/>
      <c r="K144" s="22"/>
      <c r="L144" s="22"/>
      <c r="M144" s="22"/>
      <c r="N144" s="22"/>
      <c r="O144" s="22"/>
      <c r="P144" s="22"/>
      <c r="Q144" s="22"/>
      <c r="R144" s="22"/>
      <c r="S144" s="20" t="s">
        <v>814</v>
      </c>
      <c r="T144" s="23" t="s">
        <v>816</v>
      </c>
      <c r="U144" s="24"/>
      <c r="V144" s="25"/>
      <c r="W144" s="26"/>
      <c r="X144" s="8"/>
      <c r="Y144" s="20" t="s">
        <v>1048</v>
      </c>
      <c r="Z144" s="8"/>
      <c r="AA144" s="8"/>
      <c r="AB144" s="9" t="str">
        <f t="shared" si="2"/>
        <v/>
      </c>
    </row>
    <row r="145" spans="1:29" ht="45" x14ac:dyDescent="0.25">
      <c r="A145" s="53" t="s">
        <v>815</v>
      </c>
      <c r="B145" s="8">
        <v>142</v>
      </c>
      <c r="C145" s="8" t="s">
        <v>817</v>
      </c>
      <c r="D145" s="20" t="s">
        <v>818</v>
      </c>
      <c r="E145" s="20"/>
      <c r="F145" s="21"/>
      <c r="G145" s="20" t="s">
        <v>34</v>
      </c>
      <c r="H145" s="20" t="s">
        <v>51</v>
      </c>
      <c r="I145" s="9" t="s">
        <v>29</v>
      </c>
      <c r="J145" s="10"/>
      <c r="K145" s="22"/>
      <c r="L145" s="22"/>
      <c r="M145" s="22"/>
      <c r="N145" s="22"/>
      <c r="O145" s="22"/>
      <c r="P145" s="22"/>
      <c r="Q145" s="22"/>
      <c r="R145" s="22"/>
      <c r="S145" s="20" t="s">
        <v>819</v>
      </c>
      <c r="T145" s="20" t="s">
        <v>820</v>
      </c>
      <c r="U145" s="24"/>
      <c r="V145" s="25"/>
      <c r="W145" s="26"/>
      <c r="X145" s="8"/>
      <c r="Y145" s="20" t="s">
        <v>1032</v>
      </c>
      <c r="Z145" s="8"/>
      <c r="AA145" s="8"/>
      <c r="AB145" s="9" t="str">
        <f t="shared" si="2"/>
        <v/>
      </c>
    </row>
    <row r="146" spans="1:29" ht="30" x14ac:dyDescent="0.25">
      <c r="A146" s="53" t="s">
        <v>824</v>
      </c>
      <c r="B146" s="8">
        <v>143</v>
      </c>
      <c r="C146" s="8" t="s">
        <v>821</v>
      </c>
      <c r="D146" s="20" t="s">
        <v>822</v>
      </c>
      <c r="E146" s="20" t="s">
        <v>322</v>
      </c>
      <c r="F146" s="21" t="s">
        <v>29</v>
      </c>
      <c r="G146" s="20" t="s">
        <v>346</v>
      </c>
      <c r="H146" s="20" t="s">
        <v>51</v>
      </c>
      <c r="I146" s="9" t="s">
        <v>29</v>
      </c>
      <c r="J146" s="10"/>
      <c r="K146" s="22"/>
      <c r="L146" s="22"/>
      <c r="M146" s="22"/>
      <c r="N146" s="22"/>
      <c r="O146" s="22"/>
      <c r="P146" s="22"/>
      <c r="Q146" s="22"/>
      <c r="R146" s="22"/>
      <c r="S146" s="20" t="s">
        <v>823</v>
      </c>
      <c r="T146" s="20" t="s">
        <v>825</v>
      </c>
      <c r="U146" s="24" t="s">
        <v>826</v>
      </c>
      <c r="V146" s="25" t="s">
        <v>827</v>
      </c>
      <c r="W146" s="26">
        <v>80</v>
      </c>
      <c r="X146" s="8"/>
      <c r="Y146" s="20"/>
      <c r="Z146" s="8">
        <v>5502</v>
      </c>
      <c r="AA146" s="8">
        <v>3916</v>
      </c>
      <c r="AB146" s="9" t="str">
        <f t="shared" si="2"/>
        <v>*</v>
      </c>
    </row>
    <row r="147" spans="1:29" ht="45" x14ac:dyDescent="0.25">
      <c r="A147" s="52" t="s">
        <v>831</v>
      </c>
      <c r="B147" s="8">
        <v>144</v>
      </c>
      <c r="C147" s="8" t="s">
        <v>828</v>
      </c>
      <c r="D147" s="19" t="s">
        <v>829</v>
      </c>
      <c r="E147" s="20"/>
      <c r="F147" s="21" t="s">
        <v>29</v>
      </c>
      <c r="G147" s="20" t="s">
        <v>835</v>
      </c>
      <c r="H147" s="20" t="s">
        <v>119</v>
      </c>
      <c r="I147" s="9" t="s">
        <v>29</v>
      </c>
      <c r="J147" s="10"/>
      <c r="K147" s="22"/>
      <c r="L147" s="22"/>
      <c r="M147" s="22"/>
      <c r="N147" s="22"/>
      <c r="O147" s="22"/>
      <c r="P147" s="22"/>
      <c r="Q147" s="22"/>
      <c r="R147" s="22"/>
      <c r="S147" s="20" t="s">
        <v>830</v>
      </c>
      <c r="T147" s="23" t="s">
        <v>832</v>
      </c>
      <c r="U147" s="39" t="s">
        <v>833</v>
      </c>
      <c r="V147" s="25" t="s">
        <v>834</v>
      </c>
      <c r="W147" s="26">
        <v>360</v>
      </c>
      <c r="X147" s="8"/>
      <c r="Y147" s="20"/>
      <c r="Z147" s="8">
        <v>2504</v>
      </c>
      <c r="AA147" s="8">
        <v>2293</v>
      </c>
      <c r="AB147" s="9" t="str">
        <f t="shared" si="2"/>
        <v>*</v>
      </c>
    </row>
    <row r="148" spans="1:29" ht="30" x14ac:dyDescent="0.25">
      <c r="A148" s="53" t="s">
        <v>839</v>
      </c>
      <c r="B148" s="8">
        <v>145</v>
      </c>
      <c r="C148" s="8" t="s">
        <v>836</v>
      </c>
      <c r="D148" s="20" t="s">
        <v>837</v>
      </c>
      <c r="E148" s="20" t="s">
        <v>28</v>
      </c>
      <c r="F148" s="21" t="s">
        <v>29</v>
      </c>
      <c r="G148" s="20" t="s">
        <v>34</v>
      </c>
      <c r="H148" s="20" t="s">
        <v>30</v>
      </c>
      <c r="I148" s="9" t="s">
        <v>29</v>
      </c>
      <c r="J148" s="10"/>
      <c r="K148" s="22"/>
      <c r="L148" s="22"/>
      <c r="M148" s="22"/>
      <c r="N148" s="22"/>
      <c r="O148" s="22"/>
      <c r="P148" s="22"/>
      <c r="Q148" s="22"/>
      <c r="R148" s="22"/>
      <c r="S148" s="20" t="s">
        <v>838</v>
      </c>
      <c r="T148" s="20" t="s">
        <v>840</v>
      </c>
      <c r="U148" s="24"/>
      <c r="V148" s="25"/>
      <c r="W148" s="26">
        <v>250</v>
      </c>
      <c r="X148" s="8"/>
      <c r="Y148" s="20"/>
      <c r="Z148" s="8">
        <v>2508</v>
      </c>
      <c r="AA148" s="8">
        <v>2447</v>
      </c>
      <c r="AB148" s="9" t="str">
        <f t="shared" si="2"/>
        <v>*</v>
      </c>
    </row>
    <row r="149" spans="1:29" ht="45" x14ac:dyDescent="0.25">
      <c r="A149" s="52" t="s">
        <v>839</v>
      </c>
      <c r="B149" s="8">
        <v>146</v>
      </c>
      <c r="C149" s="8" t="s">
        <v>841</v>
      </c>
      <c r="D149" s="20" t="s">
        <v>842</v>
      </c>
      <c r="E149" s="20"/>
      <c r="F149" s="21"/>
      <c r="G149" s="20"/>
      <c r="H149" s="20" t="s">
        <v>51</v>
      </c>
      <c r="I149" s="9" t="s">
        <v>29</v>
      </c>
      <c r="J149" s="10"/>
      <c r="K149" s="22"/>
      <c r="L149" s="22"/>
      <c r="M149" s="22"/>
      <c r="N149" s="22"/>
      <c r="O149" s="22"/>
      <c r="P149" s="22"/>
      <c r="Q149" s="22"/>
      <c r="R149" s="22"/>
      <c r="S149" s="20" t="s">
        <v>843</v>
      </c>
      <c r="T149" s="20" t="s">
        <v>844</v>
      </c>
      <c r="U149" s="39" t="s">
        <v>845</v>
      </c>
      <c r="V149" s="25" t="s">
        <v>434</v>
      </c>
      <c r="W149" s="26"/>
      <c r="X149" s="8"/>
      <c r="Y149" s="20" t="s">
        <v>1032</v>
      </c>
      <c r="Z149" s="8"/>
      <c r="AA149" s="8"/>
      <c r="AB149" s="9" t="str">
        <f t="shared" si="2"/>
        <v/>
      </c>
    </row>
    <row r="150" spans="1:29" ht="30" x14ac:dyDescent="0.25">
      <c r="A150" s="52" t="s">
        <v>849</v>
      </c>
      <c r="B150" s="8">
        <v>147</v>
      </c>
      <c r="C150" s="8" t="s">
        <v>846</v>
      </c>
      <c r="D150" s="20" t="s">
        <v>847</v>
      </c>
      <c r="E150" s="20" t="s">
        <v>50</v>
      </c>
      <c r="F150" s="21" t="s">
        <v>29</v>
      </c>
      <c r="G150" s="20" t="s">
        <v>853</v>
      </c>
      <c r="H150" s="20" t="s">
        <v>51</v>
      </c>
      <c r="I150" s="9"/>
      <c r="J150" s="10" t="s">
        <v>29</v>
      </c>
      <c r="K150" s="22" t="s">
        <v>29</v>
      </c>
      <c r="L150" s="22" t="s">
        <v>29</v>
      </c>
      <c r="M150" s="22"/>
      <c r="N150" s="22"/>
      <c r="O150" s="22"/>
      <c r="P150" s="22"/>
      <c r="Q150" s="22"/>
      <c r="R150" s="22"/>
      <c r="S150" s="20" t="s">
        <v>848</v>
      </c>
      <c r="T150" s="23" t="s">
        <v>850</v>
      </c>
      <c r="U150" s="24" t="s">
        <v>851</v>
      </c>
      <c r="V150" s="25" t="s">
        <v>852</v>
      </c>
      <c r="W150" s="26"/>
      <c r="X150" s="8">
        <v>50</v>
      </c>
      <c r="Y150" s="20"/>
      <c r="Z150" s="8"/>
      <c r="AA150" s="8"/>
      <c r="AB150" s="9" t="str">
        <f t="shared" si="2"/>
        <v/>
      </c>
    </row>
    <row r="151" spans="1:29" ht="45" x14ac:dyDescent="0.25">
      <c r="A151" s="52" t="s">
        <v>849</v>
      </c>
      <c r="B151" s="8">
        <v>148</v>
      </c>
      <c r="C151" s="8" t="s">
        <v>854</v>
      </c>
      <c r="D151" s="20" t="s">
        <v>238</v>
      </c>
      <c r="E151" s="20"/>
      <c r="F151" s="21" t="s">
        <v>29</v>
      </c>
      <c r="G151" s="20" t="s">
        <v>858</v>
      </c>
      <c r="H151" s="20" t="s">
        <v>30</v>
      </c>
      <c r="I151" s="9"/>
      <c r="J151" s="10" t="s">
        <v>29</v>
      </c>
      <c r="K151" s="22" t="s">
        <v>29</v>
      </c>
      <c r="L151" s="22" t="s">
        <v>29</v>
      </c>
      <c r="M151" s="22" t="s">
        <v>29</v>
      </c>
      <c r="N151" s="22"/>
      <c r="O151" s="22"/>
      <c r="P151" s="22"/>
      <c r="Q151" s="22"/>
      <c r="R151" s="22"/>
      <c r="S151" s="20" t="s">
        <v>855</v>
      </c>
      <c r="T151" s="20" t="s">
        <v>856</v>
      </c>
      <c r="U151" s="24" t="s">
        <v>857</v>
      </c>
      <c r="V151" s="25"/>
      <c r="W151" s="26"/>
      <c r="X151" s="8">
        <v>820</v>
      </c>
      <c r="Y151" s="20"/>
      <c r="Z151" s="8">
        <v>4158</v>
      </c>
      <c r="AA151" s="8">
        <v>3876</v>
      </c>
      <c r="AB151" s="9" t="str">
        <f t="shared" si="2"/>
        <v>*</v>
      </c>
    </row>
    <row r="152" spans="1:29" ht="30" x14ac:dyDescent="0.25">
      <c r="A152" s="52" t="s">
        <v>849</v>
      </c>
      <c r="B152" s="8">
        <v>149</v>
      </c>
      <c r="C152" s="8" t="s">
        <v>859</v>
      </c>
      <c r="D152" s="20" t="s">
        <v>860</v>
      </c>
      <c r="E152" s="20" t="s">
        <v>60</v>
      </c>
      <c r="F152" s="21" t="s">
        <v>29</v>
      </c>
      <c r="G152" s="20" t="s">
        <v>34</v>
      </c>
      <c r="H152" s="20" t="s">
        <v>30</v>
      </c>
      <c r="I152" s="9"/>
      <c r="J152" s="10" t="s">
        <v>29</v>
      </c>
      <c r="K152" s="22" t="s">
        <v>29</v>
      </c>
      <c r="L152" s="22" t="s">
        <v>29</v>
      </c>
      <c r="M152" s="22" t="s">
        <v>29</v>
      </c>
      <c r="N152" s="22"/>
      <c r="O152" s="22" t="s">
        <v>29</v>
      </c>
      <c r="P152" s="22" t="s">
        <v>29</v>
      </c>
      <c r="Q152" s="22"/>
      <c r="R152" s="22"/>
      <c r="S152" s="20" t="s">
        <v>861</v>
      </c>
      <c r="T152" s="20" t="s">
        <v>862</v>
      </c>
      <c r="U152" s="24" t="s">
        <v>863</v>
      </c>
      <c r="V152" s="25"/>
      <c r="W152" s="26"/>
      <c r="X152" s="8"/>
      <c r="Y152" s="20"/>
      <c r="Z152" s="8">
        <v>4787</v>
      </c>
      <c r="AA152" s="8">
        <v>3469</v>
      </c>
      <c r="AB152" s="9" t="str">
        <f t="shared" si="2"/>
        <v>*</v>
      </c>
    </row>
    <row r="153" spans="1:29" ht="45" x14ac:dyDescent="0.25">
      <c r="A153" s="52" t="s">
        <v>849</v>
      </c>
      <c r="B153" s="8">
        <v>150</v>
      </c>
      <c r="C153" s="8" t="s">
        <v>864</v>
      </c>
      <c r="D153" s="20" t="s">
        <v>473</v>
      </c>
      <c r="E153" s="20"/>
      <c r="F153" s="21" t="s">
        <v>29</v>
      </c>
      <c r="G153" s="20" t="s">
        <v>868</v>
      </c>
      <c r="H153" s="20" t="s">
        <v>51</v>
      </c>
      <c r="I153" s="9" t="s">
        <v>29</v>
      </c>
      <c r="J153" s="10" t="s">
        <v>29</v>
      </c>
      <c r="K153" s="22" t="s">
        <v>29</v>
      </c>
      <c r="L153" s="22" t="s">
        <v>29</v>
      </c>
      <c r="M153" s="22" t="s">
        <v>29</v>
      </c>
      <c r="N153" s="22"/>
      <c r="O153" s="22"/>
      <c r="P153" s="22"/>
      <c r="Q153" s="22"/>
      <c r="R153" s="22"/>
      <c r="S153" s="20" t="s">
        <v>865</v>
      </c>
      <c r="T153" s="20" t="s">
        <v>866</v>
      </c>
      <c r="U153" s="24"/>
      <c r="V153" s="25" t="s">
        <v>867</v>
      </c>
      <c r="W153" s="26"/>
      <c r="X153" s="8"/>
      <c r="Y153" s="20" t="s">
        <v>1032</v>
      </c>
      <c r="Z153" s="8"/>
      <c r="AA153" s="8"/>
      <c r="AB153" s="9" t="str">
        <f t="shared" si="2"/>
        <v/>
      </c>
    </row>
    <row r="154" spans="1:29" ht="45" x14ac:dyDescent="0.25">
      <c r="A154" s="52" t="s">
        <v>849</v>
      </c>
      <c r="B154" s="8">
        <v>151</v>
      </c>
      <c r="C154" s="8" t="s">
        <v>869</v>
      </c>
      <c r="D154" s="20" t="s">
        <v>870</v>
      </c>
      <c r="E154" s="20"/>
      <c r="F154" s="21"/>
      <c r="G154" s="20" t="s">
        <v>875</v>
      </c>
      <c r="H154" s="20" t="s">
        <v>37</v>
      </c>
      <c r="I154" s="9"/>
      <c r="J154" s="10" t="s">
        <v>29</v>
      </c>
      <c r="K154" s="22"/>
      <c r="L154" s="22"/>
      <c r="M154" s="22" t="s">
        <v>29</v>
      </c>
      <c r="N154" s="22"/>
      <c r="O154" s="22" t="s">
        <v>29</v>
      </c>
      <c r="P154" s="22"/>
      <c r="Q154" s="22" t="s">
        <v>29</v>
      </c>
      <c r="R154" s="22"/>
      <c r="S154" s="20" t="s">
        <v>871</v>
      </c>
      <c r="T154" s="20" t="s">
        <v>872</v>
      </c>
      <c r="U154" s="36" t="s">
        <v>873</v>
      </c>
      <c r="V154" s="25" t="s">
        <v>874</v>
      </c>
      <c r="W154" s="26"/>
      <c r="X154" s="8"/>
      <c r="Y154" s="20" t="s">
        <v>1032</v>
      </c>
      <c r="Z154" s="8"/>
      <c r="AA154" s="8"/>
      <c r="AB154" s="9" t="str">
        <f t="shared" si="2"/>
        <v/>
      </c>
    </row>
    <row r="155" spans="1:29" ht="60" x14ac:dyDescent="0.25">
      <c r="A155" s="52" t="s">
        <v>849</v>
      </c>
      <c r="B155" s="8">
        <v>152</v>
      </c>
      <c r="C155" s="8" t="s">
        <v>876</v>
      </c>
      <c r="D155" s="20" t="s">
        <v>877</v>
      </c>
      <c r="E155" s="20"/>
      <c r="F155" s="21"/>
      <c r="G155" s="20" t="s">
        <v>882</v>
      </c>
      <c r="H155" s="20" t="s">
        <v>37</v>
      </c>
      <c r="I155" s="9"/>
      <c r="J155" s="10" t="s">
        <v>29</v>
      </c>
      <c r="K155" s="22" t="str">
        <f>IF(OR(L155&lt;&gt;"",M155&lt;&gt;"",R155&lt;&gt;""),"x","")</f>
        <v>x</v>
      </c>
      <c r="L155" s="22" t="s">
        <v>29</v>
      </c>
      <c r="M155" s="22" t="s">
        <v>29</v>
      </c>
      <c r="N155" s="22"/>
      <c r="O155" s="22"/>
      <c r="P155" s="22"/>
      <c r="Q155" s="22"/>
      <c r="R155" s="22"/>
      <c r="S155" s="20" t="s">
        <v>878</v>
      </c>
      <c r="T155" s="20" t="s">
        <v>879</v>
      </c>
      <c r="U155" s="45" t="s">
        <v>880</v>
      </c>
      <c r="V155" s="25" t="s">
        <v>881</v>
      </c>
      <c r="W155" s="26"/>
      <c r="X155" s="8"/>
      <c r="Y155" s="20" t="s">
        <v>1049</v>
      </c>
      <c r="Z155" s="8">
        <v>1263</v>
      </c>
      <c r="AA155" s="8"/>
      <c r="AB155" s="9" t="str">
        <f t="shared" si="2"/>
        <v>*</v>
      </c>
    </row>
    <row r="156" spans="1:29" s="35" customFormat="1" ht="30" x14ac:dyDescent="0.25">
      <c r="A156" s="52" t="s">
        <v>849</v>
      </c>
      <c r="B156" s="8">
        <v>153</v>
      </c>
      <c r="C156" s="8" t="s">
        <v>883</v>
      </c>
      <c r="D156" s="20" t="s">
        <v>884</v>
      </c>
      <c r="E156" s="20" t="s">
        <v>885</v>
      </c>
      <c r="F156" s="21"/>
      <c r="G156" s="20" t="s">
        <v>890</v>
      </c>
      <c r="H156" s="20" t="s">
        <v>51</v>
      </c>
      <c r="I156" s="9"/>
      <c r="J156" s="10" t="s">
        <v>29</v>
      </c>
      <c r="K156" s="22" t="s">
        <v>29</v>
      </c>
      <c r="L156" s="22"/>
      <c r="M156" s="22"/>
      <c r="N156" s="22"/>
      <c r="O156" s="22"/>
      <c r="P156" s="22"/>
      <c r="Q156" s="22" t="s">
        <v>29</v>
      </c>
      <c r="R156" s="22"/>
      <c r="S156" s="20" t="s">
        <v>886</v>
      </c>
      <c r="T156" s="20" t="s">
        <v>887</v>
      </c>
      <c r="U156" s="24" t="s">
        <v>888</v>
      </c>
      <c r="V156" s="25" t="s">
        <v>889</v>
      </c>
      <c r="W156" s="26"/>
      <c r="X156" s="8"/>
      <c r="Y156" s="20" t="s">
        <v>1032</v>
      </c>
      <c r="Z156" s="8"/>
      <c r="AA156" s="8"/>
      <c r="AB156" s="9" t="str">
        <f t="shared" si="2"/>
        <v/>
      </c>
      <c r="AC156" s="1"/>
    </row>
    <row r="157" spans="1:29" ht="30" x14ac:dyDescent="0.25">
      <c r="A157" s="52" t="s">
        <v>849</v>
      </c>
      <c r="B157" s="8">
        <v>154</v>
      </c>
      <c r="C157" s="8" t="s">
        <v>891</v>
      </c>
      <c r="D157" s="20" t="s">
        <v>892</v>
      </c>
      <c r="E157" s="20"/>
      <c r="F157" s="21"/>
      <c r="G157" s="20" t="s">
        <v>897</v>
      </c>
      <c r="H157" s="20" t="s">
        <v>37</v>
      </c>
      <c r="I157" s="9"/>
      <c r="J157" s="10" t="s">
        <v>29</v>
      </c>
      <c r="K157" s="22" t="s">
        <v>29</v>
      </c>
      <c r="L157" s="22" t="s">
        <v>29</v>
      </c>
      <c r="M157" s="22"/>
      <c r="N157" s="46"/>
      <c r="O157" s="22"/>
      <c r="P157" s="22"/>
      <c r="Q157" s="22"/>
      <c r="R157" s="22"/>
      <c r="S157" s="20" t="s">
        <v>893</v>
      </c>
      <c r="T157" s="23" t="s">
        <v>894</v>
      </c>
      <c r="U157" s="25" t="s">
        <v>895</v>
      </c>
      <c r="V157" s="25" t="s">
        <v>896</v>
      </c>
      <c r="W157" s="8"/>
      <c r="X157" s="8"/>
      <c r="Y157" s="20" t="s">
        <v>1032</v>
      </c>
      <c r="Z157" s="8"/>
      <c r="AA157" s="8"/>
      <c r="AB157" s="9" t="str">
        <f t="shared" si="2"/>
        <v/>
      </c>
    </row>
    <row r="158" spans="1:29" ht="45" x14ac:dyDescent="0.25">
      <c r="A158" s="52" t="s">
        <v>849</v>
      </c>
      <c r="B158" s="8">
        <v>155</v>
      </c>
      <c r="C158" s="8" t="s">
        <v>898</v>
      </c>
      <c r="D158" s="20" t="s">
        <v>899</v>
      </c>
      <c r="E158" s="20"/>
      <c r="F158" s="21"/>
      <c r="G158" s="20" t="s">
        <v>904</v>
      </c>
      <c r="H158" s="20" t="s">
        <v>37</v>
      </c>
      <c r="I158" s="9"/>
      <c r="J158" s="10" t="s">
        <v>29</v>
      </c>
      <c r="K158" s="22" t="s">
        <v>29</v>
      </c>
      <c r="L158" s="22"/>
      <c r="M158" s="22"/>
      <c r="N158" s="22"/>
      <c r="O158" s="22"/>
      <c r="P158" s="22"/>
      <c r="Q158" s="22" t="s">
        <v>29</v>
      </c>
      <c r="R158" s="22"/>
      <c r="S158" s="20" t="s">
        <v>900</v>
      </c>
      <c r="T158" s="23" t="s">
        <v>901</v>
      </c>
      <c r="U158" s="20" t="s">
        <v>902</v>
      </c>
      <c r="V158" s="25" t="s">
        <v>903</v>
      </c>
      <c r="W158" s="8"/>
      <c r="X158" s="8"/>
      <c r="Y158" s="20" t="s">
        <v>1032</v>
      </c>
      <c r="Z158" s="8"/>
      <c r="AA158" s="28"/>
      <c r="AB158" s="9" t="str">
        <f t="shared" si="2"/>
        <v/>
      </c>
    </row>
    <row r="159" spans="1:29" ht="45" x14ac:dyDescent="0.25">
      <c r="A159" s="52" t="s">
        <v>849</v>
      </c>
      <c r="B159" s="8">
        <v>156</v>
      </c>
      <c r="C159" s="8" t="s">
        <v>905</v>
      </c>
      <c r="D159" s="20" t="s">
        <v>906</v>
      </c>
      <c r="E159" s="20"/>
      <c r="F159" s="21"/>
      <c r="G159" s="20" t="s">
        <v>910</v>
      </c>
      <c r="H159" s="20" t="s">
        <v>37</v>
      </c>
      <c r="I159" s="9"/>
      <c r="J159" s="10" t="s">
        <v>29</v>
      </c>
      <c r="K159" s="22" t="s">
        <v>29</v>
      </c>
      <c r="L159" s="22" t="s">
        <v>29</v>
      </c>
      <c r="M159" s="22"/>
      <c r="N159" s="22"/>
      <c r="O159" s="22"/>
      <c r="P159" s="22"/>
      <c r="Q159" s="22"/>
      <c r="R159" s="22"/>
      <c r="S159" s="20" t="s">
        <v>907</v>
      </c>
      <c r="T159" s="20" t="s">
        <v>908</v>
      </c>
      <c r="U159" s="20" t="s">
        <v>909</v>
      </c>
      <c r="V159" s="25"/>
      <c r="W159" s="8"/>
      <c r="X159" s="8"/>
      <c r="Y159" s="20" t="s">
        <v>1032</v>
      </c>
      <c r="Z159" s="8"/>
      <c r="AA159" s="8"/>
      <c r="AB159" s="9" t="str">
        <f t="shared" si="2"/>
        <v/>
      </c>
    </row>
    <row r="160" spans="1:29" ht="30" x14ac:dyDescent="0.25">
      <c r="A160" s="52" t="s">
        <v>849</v>
      </c>
      <c r="B160" s="8">
        <v>157</v>
      </c>
      <c r="C160" s="8" t="s">
        <v>911</v>
      </c>
      <c r="D160" s="20" t="s">
        <v>912</v>
      </c>
      <c r="E160" s="20"/>
      <c r="F160" s="21"/>
      <c r="G160" s="20" t="s">
        <v>917</v>
      </c>
      <c r="H160" s="20" t="s">
        <v>37</v>
      </c>
      <c r="I160" s="9"/>
      <c r="J160" s="10" t="s">
        <v>29</v>
      </c>
      <c r="K160" s="22"/>
      <c r="L160" s="22" t="s">
        <v>29</v>
      </c>
      <c r="M160" s="22"/>
      <c r="N160" s="22"/>
      <c r="O160" s="22"/>
      <c r="P160" s="22"/>
      <c r="Q160" s="22"/>
      <c r="R160" s="22"/>
      <c r="S160" s="20" t="s">
        <v>913</v>
      </c>
      <c r="T160" s="23" t="s">
        <v>914</v>
      </c>
      <c r="U160" s="47" t="s">
        <v>915</v>
      </c>
      <c r="V160" s="25" t="s">
        <v>916</v>
      </c>
      <c r="W160" s="8"/>
      <c r="X160" s="8"/>
      <c r="Y160" s="20" t="s">
        <v>1050</v>
      </c>
      <c r="Z160" s="8"/>
      <c r="AA160" s="8"/>
      <c r="AB160" s="9" t="str">
        <f t="shared" si="2"/>
        <v/>
      </c>
    </row>
    <row r="161" spans="1:28" ht="135" x14ac:dyDescent="0.25">
      <c r="A161" s="52" t="s">
        <v>849</v>
      </c>
      <c r="B161" s="8">
        <v>158</v>
      </c>
      <c r="C161" s="8" t="s">
        <v>918</v>
      </c>
      <c r="D161" s="20" t="s">
        <v>919</v>
      </c>
      <c r="E161" s="20"/>
      <c r="F161" s="21"/>
      <c r="G161" s="20" t="s">
        <v>924</v>
      </c>
      <c r="H161" s="20" t="s">
        <v>37</v>
      </c>
      <c r="I161" s="9"/>
      <c r="J161" s="10" t="s">
        <v>29</v>
      </c>
      <c r="K161" s="22" t="s">
        <v>29</v>
      </c>
      <c r="L161" s="22" t="s">
        <v>29</v>
      </c>
      <c r="M161" s="22"/>
      <c r="N161" s="22"/>
      <c r="O161" s="22"/>
      <c r="P161" s="22"/>
      <c r="Q161" s="22"/>
      <c r="R161" s="22"/>
      <c r="S161" s="20" t="s">
        <v>920</v>
      </c>
      <c r="T161" s="20" t="s">
        <v>921</v>
      </c>
      <c r="U161" s="20" t="s">
        <v>922</v>
      </c>
      <c r="V161" s="25" t="s">
        <v>923</v>
      </c>
      <c r="W161" s="8"/>
      <c r="X161" s="8"/>
      <c r="Y161" s="20" t="s">
        <v>1051</v>
      </c>
      <c r="Z161" s="8"/>
      <c r="AA161" s="8"/>
      <c r="AB161" s="9" t="str">
        <f t="shared" si="2"/>
        <v/>
      </c>
    </row>
    <row r="162" spans="1:28" ht="30" x14ac:dyDescent="0.25">
      <c r="A162" s="52" t="s">
        <v>849</v>
      </c>
      <c r="B162" s="8">
        <v>159</v>
      </c>
      <c r="C162" s="8" t="s">
        <v>925</v>
      </c>
      <c r="D162" s="20" t="s">
        <v>926</v>
      </c>
      <c r="E162" s="20"/>
      <c r="F162" s="21"/>
      <c r="G162" s="20" t="s">
        <v>190</v>
      </c>
      <c r="H162" s="20" t="s">
        <v>37</v>
      </c>
      <c r="I162" s="9"/>
      <c r="J162" s="10" t="s">
        <v>29</v>
      </c>
      <c r="K162" s="22" t="s">
        <v>29</v>
      </c>
      <c r="L162" s="22"/>
      <c r="M162" s="22"/>
      <c r="N162" s="22"/>
      <c r="O162" s="22"/>
      <c r="P162" s="22"/>
      <c r="Q162" s="22" t="s">
        <v>29</v>
      </c>
      <c r="R162" s="22"/>
      <c r="S162" s="20" t="s">
        <v>927</v>
      </c>
      <c r="T162" s="23" t="s">
        <v>928</v>
      </c>
      <c r="U162" s="20" t="s">
        <v>929</v>
      </c>
      <c r="V162" s="25" t="s">
        <v>930</v>
      </c>
      <c r="W162" s="8"/>
      <c r="X162" s="8"/>
      <c r="Y162" s="20" t="s">
        <v>1032</v>
      </c>
      <c r="Z162" s="8"/>
      <c r="AA162" s="8"/>
      <c r="AB162" s="9" t="str">
        <f t="shared" si="2"/>
        <v/>
      </c>
    </row>
    <row r="163" spans="1:28" ht="45" x14ac:dyDescent="0.25">
      <c r="A163" s="52" t="s">
        <v>849</v>
      </c>
      <c r="B163" s="8">
        <v>160</v>
      </c>
      <c r="C163" s="8" t="s">
        <v>931</v>
      </c>
      <c r="D163" s="20" t="s">
        <v>932</v>
      </c>
      <c r="E163" s="20"/>
      <c r="F163" s="21"/>
      <c r="G163" s="20" t="s">
        <v>937</v>
      </c>
      <c r="H163" s="20" t="s">
        <v>37</v>
      </c>
      <c r="I163" s="9"/>
      <c r="J163" s="10" t="s">
        <v>29</v>
      </c>
      <c r="K163" s="22" t="s">
        <v>29</v>
      </c>
      <c r="L163" s="22" t="s">
        <v>29</v>
      </c>
      <c r="M163" s="22"/>
      <c r="N163" s="22"/>
      <c r="O163" s="22" t="s">
        <v>29</v>
      </c>
      <c r="P163" s="22"/>
      <c r="Q163" s="22" t="s">
        <v>29</v>
      </c>
      <c r="R163" s="22"/>
      <c r="S163" s="20" t="s">
        <v>933</v>
      </c>
      <c r="T163" s="23" t="s">
        <v>934</v>
      </c>
      <c r="U163" s="20" t="s">
        <v>935</v>
      </c>
      <c r="V163" s="25" t="s">
        <v>936</v>
      </c>
      <c r="W163" s="8"/>
      <c r="X163" s="8"/>
      <c r="Y163" s="20" t="s">
        <v>1032</v>
      </c>
      <c r="Z163" s="8"/>
      <c r="AA163" s="8"/>
      <c r="AB163" s="9" t="str">
        <f t="shared" si="2"/>
        <v/>
      </c>
    </row>
    <row r="164" spans="1:28" ht="30" x14ac:dyDescent="0.25">
      <c r="A164" s="52" t="s">
        <v>849</v>
      </c>
      <c r="B164" s="8">
        <v>161</v>
      </c>
      <c r="C164" s="8" t="s">
        <v>938</v>
      </c>
      <c r="D164" s="20" t="s">
        <v>939</v>
      </c>
      <c r="E164" s="20" t="s">
        <v>50</v>
      </c>
      <c r="F164" s="21" t="s">
        <v>29</v>
      </c>
      <c r="G164" s="20" t="s">
        <v>34</v>
      </c>
      <c r="H164" s="20" t="s">
        <v>51</v>
      </c>
      <c r="I164" s="9" t="s">
        <v>29</v>
      </c>
      <c r="J164" s="10"/>
      <c r="K164" s="22"/>
      <c r="L164" s="22"/>
      <c r="M164" s="22"/>
      <c r="N164" s="22"/>
      <c r="O164" s="22"/>
      <c r="P164" s="22"/>
      <c r="Q164" s="22"/>
      <c r="R164" s="22"/>
      <c r="S164" s="20" t="s">
        <v>940</v>
      </c>
      <c r="T164" s="20" t="s">
        <v>941</v>
      </c>
      <c r="U164" s="20"/>
      <c r="V164" s="25"/>
      <c r="W164" s="8">
        <v>120</v>
      </c>
      <c r="X164" s="8"/>
      <c r="Y164" s="20" t="s">
        <v>1052</v>
      </c>
      <c r="Z164" s="8">
        <v>5700</v>
      </c>
      <c r="AA164" s="8">
        <v>5276</v>
      </c>
      <c r="AB164" s="9" t="str">
        <f t="shared" si="2"/>
        <v>*</v>
      </c>
    </row>
    <row r="165" spans="1:28" ht="45" x14ac:dyDescent="0.25">
      <c r="A165" s="52" t="s">
        <v>849</v>
      </c>
      <c r="B165" s="8">
        <v>162</v>
      </c>
      <c r="C165" s="8" t="s">
        <v>942</v>
      </c>
      <c r="D165" s="20" t="s">
        <v>943</v>
      </c>
      <c r="E165" s="20" t="s">
        <v>50</v>
      </c>
      <c r="F165" s="21" t="s">
        <v>29</v>
      </c>
      <c r="G165" s="20" t="s">
        <v>34</v>
      </c>
      <c r="H165" s="20" t="s">
        <v>51</v>
      </c>
      <c r="I165" s="9" t="s">
        <v>29</v>
      </c>
      <c r="J165" s="10"/>
      <c r="K165" s="22"/>
      <c r="L165" s="22"/>
      <c r="M165" s="22"/>
      <c r="N165" s="22"/>
      <c r="O165" s="22"/>
      <c r="P165" s="22"/>
      <c r="Q165" s="22"/>
      <c r="R165" s="22"/>
      <c r="S165" s="20" t="s">
        <v>944</v>
      </c>
      <c r="T165" s="20" t="s">
        <v>945</v>
      </c>
      <c r="U165" s="20"/>
      <c r="V165" s="25"/>
      <c r="W165" s="8">
        <v>269</v>
      </c>
      <c r="X165" s="8"/>
      <c r="Y165" s="20"/>
      <c r="Z165" s="8">
        <v>4296</v>
      </c>
      <c r="AA165" s="8">
        <v>3759</v>
      </c>
      <c r="AB165" s="9" t="str">
        <f t="shared" si="2"/>
        <v>*</v>
      </c>
    </row>
    <row r="166" spans="1:28" ht="45" x14ac:dyDescent="0.25">
      <c r="A166" s="52" t="s">
        <v>849</v>
      </c>
      <c r="B166" s="8">
        <v>163</v>
      </c>
      <c r="C166" s="8" t="s">
        <v>946</v>
      </c>
      <c r="D166" s="20" t="s">
        <v>947</v>
      </c>
      <c r="E166" s="20" t="s">
        <v>98</v>
      </c>
      <c r="F166" s="21" t="s">
        <v>29</v>
      </c>
      <c r="G166" s="20" t="s">
        <v>34</v>
      </c>
      <c r="H166" s="20" t="s">
        <v>51</v>
      </c>
      <c r="I166" s="9" t="s">
        <v>29</v>
      </c>
      <c r="J166" s="10"/>
      <c r="K166" s="22"/>
      <c r="L166" s="22"/>
      <c r="M166" s="22"/>
      <c r="N166" s="22"/>
      <c r="O166" s="22"/>
      <c r="P166" s="22"/>
      <c r="Q166" s="22"/>
      <c r="R166" s="22"/>
      <c r="S166" s="20" t="s">
        <v>948</v>
      </c>
      <c r="T166" s="20" t="s">
        <v>949</v>
      </c>
      <c r="U166" s="20"/>
      <c r="V166" s="25"/>
      <c r="W166" s="8">
        <v>100</v>
      </c>
      <c r="X166" s="8"/>
      <c r="Y166" s="20" t="s">
        <v>1032</v>
      </c>
      <c r="Z166" s="8"/>
      <c r="AA166" s="8"/>
      <c r="AB166" s="9" t="str">
        <f t="shared" si="2"/>
        <v/>
      </c>
    </row>
    <row r="167" spans="1:28" ht="30" x14ac:dyDescent="0.25">
      <c r="A167" s="52" t="s">
        <v>849</v>
      </c>
      <c r="B167" s="8">
        <v>164</v>
      </c>
      <c r="C167" s="8" t="s">
        <v>950</v>
      </c>
      <c r="D167" s="20" t="s">
        <v>951</v>
      </c>
      <c r="E167" s="20" t="s">
        <v>28</v>
      </c>
      <c r="F167" s="21" t="s">
        <v>29</v>
      </c>
      <c r="G167" s="20" t="s">
        <v>34</v>
      </c>
      <c r="H167" s="20" t="s">
        <v>30</v>
      </c>
      <c r="I167" s="9" t="s">
        <v>29</v>
      </c>
      <c r="J167" s="10"/>
      <c r="K167" s="22"/>
      <c r="L167" s="22"/>
      <c r="M167" s="22"/>
      <c r="N167" s="22"/>
      <c r="O167" s="22"/>
      <c r="P167" s="22"/>
      <c r="Q167" s="22"/>
      <c r="R167" s="22"/>
      <c r="S167" s="20" t="s">
        <v>952</v>
      </c>
      <c r="T167" s="20" t="s">
        <v>953</v>
      </c>
      <c r="U167" s="20"/>
      <c r="V167" s="25"/>
      <c r="W167" s="8">
        <v>680</v>
      </c>
      <c r="X167" s="8"/>
      <c r="Y167" s="20" t="s">
        <v>1032</v>
      </c>
      <c r="Z167" s="8">
        <v>6807</v>
      </c>
      <c r="AA167" s="8">
        <v>5728</v>
      </c>
      <c r="AB167" s="9" t="str">
        <f t="shared" si="2"/>
        <v>*</v>
      </c>
    </row>
    <row r="168" spans="1:28" ht="75" x14ac:dyDescent="0.25">
      <c r="A168" s="52" t="s">
        <v>849</v>
      </c>
      <c r="B168" s="8">
        <v>165</v>
      </c>
      <c r="C168" s="8" t="s">
        <v>954</v>
      </c>
      <c r="D168" s="20" t="s">
        <v>955</v>
      </c>
      <c r="E168" s="20"/>
      <c r="F168" s="21"/>
      <c r="G168" s="20" t="s">
        <v>958</v>
      </c>
      <c r="H168" s="20" t="s">
        <v>37</v>
      </c>
      <c r="I168" s="9"/>
      <c r="J168" s="10" t="s">
        <v>29</v>
      </c>
      <c r="K168" s="22"/>
      <c r="L168" s="22" t="s">
        <v>29</v>
      </c>
      <c r="M168" s="22" t="s">
        <v>29</v>
      </c>
      <c r="N168" s="22"/>
      <c r="O168" s="22"/>
      <c r="P168" s="22"/>
      <c r="Q168" s="22" t="s">
        <v>29</v>
      </c>
      <c r="R168" s="22"/>
      <c r="S168" s="20" t="s">
        <v>956</v>
      </c>
      <c r="T168" s="20" t="s">
        <v>957</v>
      </c>
      <c r="U168" s="20"/>
      <c r="V168" s="20"/>
      <c r="W168" s="8"/>
      <c r="X168" s="8"/>
      <c r="Y168" s="20" t="s">
        <v>1032</v>
      </c>
      <c r="Z168" s="8"/>
      <c r="AA168" s="8"/>
      <c r="AB168" s="9" t="str">
        <f t="shared" si="2"/>
        <v/>
      </c>
    </row>
    <row r="169" spans="1:28" ht="45" x14ac:dyDescent="0.25">
      <c r="A169" s="52" t="s">
        <v>849</v>
      </c>
      <c r="B169" s="8">
        <v>166</v>
      </c>
      <c r="C169" s="8" t="s">
        <v>959</v>
      </c>
      <c r="D169" s="20" t="s">
        <v>960</v>
      </c>
      <c r="E169" s="20"/>
      <c r="F169" s="21"/>
      <c r="G169" s="20"/>
      <c r="H169" s="20" t="s">
        <v>37</v>
      </c>
      <c r="I169" s="9"/>
      <c r="J169" s="10" t="s">
        <v>29</v>
      </c>
      <c r="K169" s="22" t="s">
        <v>29</v>
      </c>
      <c r="L169" s="22"/>
      <c r="M169" s="22" t="s">
        <v>29</v>
      </c>
      <c r="N169" s="22"/>
      <c r="O169" s="22"/>
      <c r="P169" s="22"/>
      <c r="Q169" s="22"/>
      <c r="R169" s="22"/>
      <c r="S169" s="20" t="s">
        <v>961</v>
      </c>
      <c r="T169" s="20" t="s">
        <v>962</v>
      </c>
      <c r="U169" s="25" t="s">
        <v>963</v>
      </c>
      <c r="V169" s="20"/>
      <c r="W169" s="8"/>
      <c r="X169" s="8"/>
      <c r="Y169" s="20" t="s">
        <v>1032</v>
      </c>
      <c r="Z169" s="8"/>
      <c r="AA169" s="8"/>
      <c r="AB169" s="9" t="str">
        <f t="shared" si="2"/>
        <v/>
      </c>
    </row>
    <row r="170" spans="1:28" ht="30" x14ac:dyDescent="0.25">
      <c r="A170" s="52" t="s">
        <v>849</v>
      </c>
      <c r="B170" s="8">
        <v>167</v>
      </c>
      <c r="C170" s="8" t="s">
        <v>964</v>
      </c>
      <c r="D170" s="20" t="s">
        <v>965</v>
      </c>
      <c r="E170" s="20"/>
      <c r="F170" s="21"/>
      <c r="G170" s="20" t="s">
        <v>34</v>
      </c>
      <c r="H170" s="20" t="s">
        <v>30</v>
      </c>
      <c r="I170" s="9" t="s">
        <v>29</v>
      </c>
      <c r="J170" s="10"/>
      <c r="K170" s="22"/>
      <c r="L170" s="22"/>
      <c r="M170" s="22"/>
      <c r="N170" s="22"/>
      <c r="O170" s="22"/>
      <c r="P170" s="22"/>
      <c r="Q170" s="22"/>
      <c r="R170" s="22"/>
      <c r="S170" s="20" t="s">
        <v>966</v>
      </c>
      <c r="T170" s="20" t="s">
        <v>967</v>
      </c>
      <c r="U170" s="20" t="s">
        <v>968</v>
      </c>
      <c r="V170" s="25" t="s">
        <v>969</v>
      </c>
      <c r="W170" s="8"/>
      <c r="X170" s="8"/>
      <c r="Y170" s="20" t="s">
        <v>1032</v>
      </c>
      <c r="Z170" s="8"/>
      <c r="AA170" s="8"/>
      <c r="AB170" s="9" t="str">
        <f t="shared" si="2"/>
        <v/>
      </c>
    </row>
    <row r="171" spans="1:28" ht="30" x14ac:dyDescent="0.25">
      <c r="A171" s="52" t="s">
        <v>849</v>
      </c>
      <c r="B171" s="8">
        <v>168</v>
      </c>
      <c r="C171" s="20" t="s">
        <v>970</v>
      </c>
      <c r="D171" s="20" t="s">
        <v>971</v>
      </c>
      <c r="E171" s="20"/>
      <c r="F171" s="21"/>
      <c r="G171" s="20" t="s">
        <v>975</v>
      </c>
      <c r="H171" s="20" t="s">
        <v>37</v>
      </c>
      <c r="I171" s="9" t="s">
        <v>29</v>
      </c>
      <c r="J171" s="10"/>
      <c r="K171" s="22"/>
      <c r="L171" s="22"/>
      <c r="M171" s="22"/>
      <c r="N171" s="22"/>
      <c r="O171" s="22"/>
      <c r="P171" s="22"/>
      <c r="Q171" s="22"/>
      <c r="R171" s="22"/>
      <c r="S171" s="20" t="s">
        <v>972</v>
      </c>
      <c r="T171" s="23" t="s">
        <v>973</v>
      </c>
      <c r="U171" s="20" t="s">
        <v>974</v>
      </c>
      <c r="V171" s="25"/>
      <c r="W171" s="8"/>
      <c r="X171" s="8"/>
      <c r="Y171" s="20" t="s">
        <v>1032</v>
      </c>
      <c r="Z171" s="8"/>
      <c r="AA171" s="8"/>
      <c r="AB171" s="9" t="str">
        <f t="shared" si="2"/>
        <v/>
      </c>
    </row>
    <row r="172" spans="1:28" ht="30" x14ac:dyDescent="0.25">
      <c r="A172" s="52" t="s">
        <v>849</v>
      </c>
      <c r="B172" s="8">
        <v>169</v>
      </c>
      <c r="C172" s="8" t="s">
        <v>976</v>
      </c>
      <c r="D172" s="20" t="s">
        <v>977</v>
      </c>
      <c r="E172" s="20"/>
      <c r="F172" s="21"/>
      <c r="G172" s="20" t="s">
        <v>981</v>
      </c>
      <c r="H172" s="20" t="s">
        <v>37</v>
      </c>
      <c r="I172" s="9" t="s">
        <v>29</v>
      </c>
      <c r="J172" s="10"/>
      <c r="K172" s="22"/>
      <c r="L172" s="22"/>
      <c r="M172" s="22"/>
      <c r="N172" s="22"/>
      <c r="O172" s="22"/>
      <c r="P172" s="22"/>
      <c r="Q172" s="22"/>
      <c r="R172" s="22"/>
      <c r="S172" s="20" t="s">
        <v>978</v>
      </c>
      <c r="T172" s="20" t="s">
        <v>979</v>
      </c>
      <c r="U172" s="20" t="s">
        <v>980</v>
      </c>
      <c r="V172" s="25"/>
      <c r="W172" s="8"/>
      <c r="X172" s="8"/>
      <c r="Y172" s="20" t="s">
        <v>1032</v>
      </c>
      <c r="Z172" s="8"/>
      <c r="AA172" s="8"/>
      <c r="AB172" s="9" t="str">
        <f t="shared" si="2"/>
        <v/>
      </c>
    </row>
    <row r="173" spans="1:28" ht="30" x14ac:dyDescent="0.25">
      <c r="A173" s="52" t="s">
        <v>849</v>
      </c>
      <c r="B173" s="8">
        <v>170</v>
      </c>
      <c r="C173" s="8" t="s">
        <v>982</v>
      </c>
      <c r="D173" s="20" t="s">
        <v>983</v>
      </c>
      <c r="E173" s="20"/>
      <c r="F173" s="21"/>
      <c r="G173" s="20" t="s">
        <v>34</v>
      </c>
      <c r="H173" s="20" t="s">
        <v>51</v>
      </c>
      <c r="I173" s="9" t="s">
        <v>29</v>
      </c>
      <c r="J173" s="10"/>
      <c r="K173" s="22"/>
      <c r="L173" s="22"/>
      <c r="M173" s="22"/>
      <c r="N173" s="22"/>
      <c r="O173" s="22"/>
      <c r="P173" s="22"/>
      <c r="Q173" s="22"/>
      <c r="R173" s="22"/>
      <c r="S173" s="20" t="s">
        <v>984</v>
      </c>
      <c r="T173" s="23" t="s">
        <v>985</v>
      </c>
      <c r="U173" s="20"/>
      <c r="V173" s="25"/>
      <c r="W173" s="8"/>
      <c r="X173" s="8"/>
      <c r="Y173" s="20" t="s">
        <v>1032</v>
      </c>
      <c r="Z173" s="8"/>
      <c r="AA173" s="8"/>
      <c r="AB173" s="9" t="str">
        <f t="shared" si="2"/>
        <v/>
      </c>
    </row>
    <row r="174" spans="1:28" ht="45" x14ac:dyDescent="0.25">
      <c r="A174" s="52" t="s">
        <v>849</v>
      </c>
      <c r="B174" s="8">
        <v>171</v>
      </c>
      <c r="C174" s="8" t="s">
        <v>986</v>
      </c>
      <c r="D174" s="20" t="s">
        <v>987</v>
      </c>
      <c r="E174" s="20" t="s">
        <v>988</v>
      </c>
      <c r="F174" s="21"/>
      <c r="G174" s="20" t="s">
        <v>34</v>
      </c>
      <c r="H174" s="20" t="s">
        <v>37</v>
      </c>
      <c r="I174" s="9" t="s">
        <v>29</v>
      </c>
      <c r="J174" s="10"/>
      <c r="K174" s="22"/>
      <c r="L174" s="22"/>
      <c r="M174" s="22"/>
      <c r="N174" s="22"/>
      <c r="O174" s="22"/>
      <c r="P174" s="22"/>
      <c r="Q174" s="22"/>
      <c r="R174" s="22"/>
      <c r="S174" s="20" t="s">
        <v>989</v>
      </c>
      <c r="T174" s="20" t="s">
        <v>990</v>
      </c>
      <c r="U174" s="25" t="s">
        <v>991</v>
      </c>
      <c r="V174" s="25" t="s">
        <v>992</v>
      </c>
      <c r="W174" s="8"/>
      <c r="X174" s="8"/>
      <c r="Y174" s="20" t="s">
        <v>1032</v>
      </c>
      <c r="Z174" s="8"/>
      <c r="AA174" s="8"/>
      <c r="AB174" s="9" t="str">
        <f t="shared" si="2"/>
        <v/>
      </c>
    </row>
    <row r="175" spans="1:28" ht="30" x14ac:dyDescent="0.25">
      <c r="A175" s="61" t="s">
        <v>996</v>
      </c>
      <c r="B175" s="62">
        <v>172</v>
      </c>
      <c r="C175" s="62" t="s">
        <v>993</v>
      </c>
      <c r="D175" s="63" t="s">
        <v>994</v>
      </c>
      <c r="E175" s="63" t="s">
        <v>50</v>
      </c>
      <c r="F175" s="64" t="s">
        <v>29</v>
      </c>
      <c r="G175" s="63" t="s">
        <v>57</v>
      </c>
      <c r="H175" s="63" t="s">
        <v>51</v>
      </c>
      <c r="I175" s="65" t="s">
        <v>29</v>
      </c>
      <c r="J175" s="66"/>
      <c r="K175" s="67"/>
      <c r="L175" s="67"/>
      <c r="M175" s="67"/>
      <c r="N175" s="67"/>
      <c r="O175" s="67"/>
      <c r="P175" s="67"/>
      <c r="Q175" s="67"/>
      <c r="R175" s="67"/>
      <c r="S175" s="63" t="s">
        <v>995</v>
      </c>
      <c r="T175" s="63" t="s">
        <v>997</v>
      </c>
      <c r="U175" s="63" t="s">
        <v>998</v>
      </c>
      <c r="V175" s="68" t="s">
        <v>999</v>
      </c>
      <c r="W175" s="62">
        <v>100</v>
      </c>
      <c r="X175" s="62"/>
      <c r="Y175" s="63"/>
      <c r="Z175" s="62">
        <v>1175</v>
      </c>
      <c r="AA175" s="62">
        <v>2257</v>
      </c>
      <c r="AB175" s="65" t="str">
        <f t="shared" si="2"/>
        <v>*</v>
      </c>
    </row>
  </sheetData>
  <hyperlinks>
    <hyperlink ref="D162" r:id="rId1" display="https://niengiamtrangvang.com/congty/1187853312/tr%C3%A1i-c%C3%A2y-s%E1%BA%A5y-%C4%91%E1%BB%89nh-nam-c%C3%B4ng-ty-tnhh-%C4%91%E1%BA%A7u-t%C6%B0-%C4%91%E1%BB%89nh-nam.html" xr:uid="{49807ABF-ABD9-4E4A-9C86-1FDBCCA58938}"/>
    <hyperlink ref="U154" r:id="rId2" xr:uid="{A3E76A2C-822B-8440-9BDB-2F5B211D5F17}"/>
    <hyperlink ref="U55" r:id="rId3" xr:uid="{DC9E13BD-508D-C64B-B466-F924ECA0236D}"/>
    <hyperlink ref="U107" r:id="rId4" xr:uid="{49F3681C-D27B-3448-8644-BB20F5C0703A}"/>
    <hyperlink ref="U56" r:id="rId5" xr:uid="{D76AC5DC-F166-C446-B8B3-7C9C2818E303}"/>
    <hyperlink ref="U57" r:id="rId6" xr:uid="{DB0090B5-D88D-FA4D-8FBA-75F44F8CCC73}"/>
    <hyperlink ref="U116" r:id="rId7" xr:uid="{D47EECF5-67DF-464B-BF6A-A3440899983A}"/>
    <hyperlink ref="U77" r:id="rId8" xr:uid="{69FD518B-7CC7-2040-886A-BA066A667647}"/>
    <hyperlink ref="U111" r:id="rId9" xr:uid="{FFDCE2A2-B246-5240-8C42-54D8D8F0690C}"/>
    <hyperlink ref="U131" r:id="rId10" xr:uid="{0D397A9F-F649-7B4D-BADF-4813C9EE42DA}"/>
    <hyperlink ref="U117" r:id="rId11" xr:uid="{52550294-78BE-3341-9695-D59E3464F5F2}"/>
    <hyperlink ref="U102" r:id="rId12" xr:uid="{1BED0412-61DC-7346-AAD9-D7947E261848}"/>
    <hyperlink ref="U33" r:id="rId13" xr:uid="{3BF511C5-0375-A54E-9788-5C7F971EEC3C}"/>
    <hyperlink ref="U58" r:id="rId14" xr:uid="{E9341C24-570A-C44D-9EBE-5CBCA41716A7}"/>
    <hyperlink ref="U34" r:id="rId15" xr:uid="{70F0E2C8-9E73-3945-9D57-CB351955ACE6}"/>
    <hyperlink ref="U52" r:id="rId16" xr:uid="{02D846DE-FA9B-FF4C-ACD8-B39D64FD6503}"/>
    <hyperlink ref="U104" r:id="rId17" display="mailto:VNInfo@laviewater.com" xr:uid="{B7E26DAD-8F01-F043-91C5-2F564426F72C}"/>
    <hyperlink ref="U36" r:id="rId18" xr:uid="{B38B072B-029A-AA40-B5C4-DD0EB34B4C39}"/>
    <hyperlink ref="U9" r:id="rId19" xr:uid="{F855BF77-9513-E649-818E-86D0C578F6E9}"/>
    <hyperlink ref="U5" r:id="rId20" display="mailto:vinakenbeer@vnn.vn" xr:uid="{CB366032-F695-5643-885A-4219ABA3CBCD}"/>
    <hyperlink ref="U74" r:id="rId21" xr:uid="{8FD09839-5267-7243-A85B-5072680FCAA0}"/>
    <hyperlink ref="U27" r:id="rId22" xr:uid="{7E585C44-BFFC-7142-89F8-D2CF630E8916}"/>
    <hyperlink ref="U157" r:id="rId23" xr:uid="{B190B565-6B34-2544-9053-DF8E1B5B75E4}"/>
    <hyperlink ref="U160" r:id="rId24" xr:uid="{2D92E6ED-5CCA-8342-8927-7AC47E891774}"/>
    <hyperlink ref="U85" r:id="rId25" xr:uid="{0D6A2EBB-547D-7145-8B5D-8EC02C72B222}"/>
    <hyperlink ref="U174" r:id="rId26" xr:uid="{92B9B34D-8F6E-2946-B419-4180C8511519}"/>
    <hyperlink ref="U46" r:id="rId27" xr:uid="{07DF2F7E-2027-4E45-B2F6-3609C362B77B}"/>
    <hyperlink ref="U92" r:id="rId28" xr:uid="{5DB0C957-6179-664B-83FB-82466F1A2BCE}"/>
    <hyperlink ref="U149" r:id="rId29" xr:uid="{62BDD794-E908-B343-8508-63FDB32B7E60}"/>
    <hyperlink ref="U75" r:id="rId30" xr:uid="{32CE49A8-15F6-0341-84CD-FFF5093FA2B7}"/>
    <hyperlink ref="V75" r:id="rId31" xr:uid="{F93474D8-5382-D74B-B778-F5FCA4CE5E97}"/>
    <hyperlink ref="V149" r:id="rId32" xr:uid="{60C60D8D-FCBC-314C-A9D6-64F660376D37}"/>
    <hyperlink ref="U133" r:id="rId33" xr:uid="{74BE43F0-7157-0845-839C-34F12432260E}"/>
    <hyperlink ref="V133" r:id="rId34" xr:uid="{5D24860E-EE69-FC4E-86BE-7FD49A227BDC}"/>
    <hyperlink ref="U169" r:id="rId35" xr:uid="{76D3783D-FA04-CD48-9E3D-EE6F052A9DE5}"/>
    <hyperlink ref="U48" r:id="rId36" xr:uid="{C394FF33-EB74-E046-AF39-D5683C8AA82A}"/>
    <hyperlink ref="V48" r:id="rId37" xr:uid="{3FB74323-D5FC-3940-AC8E-58FB101F8874}"/>
    <hyperlink ref="U76" r:id="rId38" xr:uid="{55A3BD58-FBE1-824F-8B89-97F9C58394B2}"/>
    <hyperlink ref="U129" r:id="rId39" xr:uid="{D32F07D4-81D4-1246-8866-4C81C1A71FA6}"/>
    <hyperlink ref="U84" r:id="rId40" xr:uid="{7248812C-8793-4D4D-BA49-DE488938FCCE}"/>
    <hyperlink ref="V129" r:id="rId41" xr:uid="{3F8D920F-F4DB-B54D-9826-4BCBAE0D10D0}"/>
    <hyperlink ref="V84" r:id="rId42" xr:uid="{0B0ACD4D-3AF1-1C4E-A578-5C303B854D12}"/>
    <hyperlink ref="U143" r:id="rId43" xr:uid="{83DF9E1B-F924-6748-AFD6-969AA729DA58}"/>
    <hyperlink ref="V143" r:id="rId44" xr:uid="{C1074BEB-EC00-0848-8BEE-FB2D55A11881}"/>
    <hyperlink ref="V142" r:id="rId45" xr:uid="{C192B2BF-29FF-3444-98E1-24E4BA235390}"/>
    <hyperlink ref="V147" r:id="rId46" xr:uid="{FE40A51C-6309-D040-8C86-F2034B7AC05F}"/>
    <hyperlink ref="U147" r:id="rId47" xr:uid="{55AEF880-332E-FD4E-B660-F8F434C39FA4}"/>
  </hyperlinks>
  <pageMargins left="0.70866141732283472" right="0.70866141732283472" top="0.74803149606299213" bottom="0.74803149606299213" header="0.31496062992125984" footer="0.31496062992125984"/>
  <pageSetup scale="22" fitToHeight="0" orientation="portrait" r:id="rId48"/>
  <headerFooter>
    <oddFooter>&amp;R&amp;"Calibri,Regular"&amp;K000000&amp;P/&amp;N</oddFooter>
  </headerFooter>
  <drawing r:id="rId49"/>
  <tableParts count="1">
    <tablePart r:id="rId5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6D72-2108-9141-906B-26535D8F5F5F}">
  <dimension ref="A2:B65"/>
  <sheetViews>
    <sheetView workbookViewId="0">
      <selection activeCell="A3" sqref="A3:XFD65"/>
    </sheetView>
  </sheetViews>
  <sheetFormatPr defaultColWidth="11.42578125" defaultRowHeight="15" x14ac:dyDescent="0.25"/>
  <cols>
    <col min="1" max="1" width="4.140625" customWidth="1"/>
    <col min="2" max="2" width="22.42578125" customWidth="1"/>
  </cols>
  <sheetData>
    <row r="2" spans="1:2" x14ac:dyDescent="0.25">
      <c r="B2" s="11" t="s">
        <v>1056</v>
      </c>
    </row>
    <row r="3" spans="1:2" x14ac:dyDescent="0.25">
      <c r="A3">
        <v>1</v>
      </c>
      <c r="B3" s="49" t="s">
        <v>1072</v>
      </c>
    </row>
    <row r="4" spans="1:2" x14ac:dyDescent="0.25">
      <c r="A4">
        <v>2</v>
      </c>
      <c r="B4" s="49" t="s">
        <v>32</v>
      </c>
    </row>
    <row r="5" spans="1:2" x14ac:dyDescent="0.25">
      <c r="A5">
        <v>3</v>
      </c>
      <c r="B5" s="49" t="s">
        <v>39</v>
      </c>
    </row>
    <row r="6" spans="1:2" x14ac:dyDescent="0.25">
      <c r="A6">
        <v>4</v>
      </c>
      <c r="B6" s="49" t="s">
        <v>1060</v>
      </c>
    </row>
    <row r="7" spans="1:2" x14ac:dyDescent="0.25">
      <c r="A7">
        <v>5</v>
      </c>
      <c r="B7" s="49" t="s">
        <v>53</v>
      </c>
    </row>
    <row r="8" spans="1:2" x14ac:dyDescent="0.25">
      <c r="A8">
        <v>6</v>
      </c>
      <c r="B8" s="50" t="s">
        <v>62</v>
      </c>
    </row>
    <row r="9" spans="1:2" x14ac:dyDescent="0.25">
      <c r="A9">
        <v>7</v>
      </c>
      <c r="B9" s="49" t="s">
        <v>81</v>
      </c>
    </row>
    <row r="10" spans="1:2" x14ac:dyDescent="0.25">
      <c r="A10">
        <v>8</v>
      </c>
      <c r="B10" s="49" t="s">
        <v>87</v>
      </c>
    </row>
    <row r="11" spans="1:2" x14ac:dyDescent="0.25">
      <c r="A11">
        <v>9</v>
      </c>
      <c r="B11" s="49" t="s">
        <v>100</v>
      </c>
    </row>
    <row r="12" spans="1:2" x14ac:dyDescent="0.25">
      <c r="A12">
        <v>10</v>
      </c>
      <c r="B12" s="49" t="s">
        <v>1070</v>
      </c>
    </row>
    <row r="13" spans="1:2" x14ac:dyDescent="0.25">
      <c r="A13">
        <v>11</v>
      </c>
      <c r="B13" s="49" t="s">
        <v>1067</v>
      </c>
    </row>
    <row r="14" spans="1:2" x14ac:dyDescent="0.25">
      <c r="A14">
        <v>12</v>
      </c>
      <c r="B14" s="49" t="s">
        <v>1073</v>
      </c>
    </row>
    <row r="15" spans="1:2" x14ac:dyDescent="0.25">
      <c r="A15">
        <v>13</v>
      </c>
      <c r="B15" s="49" t="s">
        <v>206</v>
      </c>
    </row>
    <row r="16" spans="1:2" x14ac:dyDescent="0.25">
      <c r="A16">
        <v>14</v>
      </c>
      <c r="B16" s="49" t="s">
        <v>234</v>
      </c>
    </row>
    <row r="17" spans="1:2" x14ac:dyDescent="0.25">
      <c r="A17">
        <v>15</v>
      </c>
      <c r="B17" s="49" t="s">
        <v>240</v>
      </c>
    </row>
    <row r="18" spans="1:2" x14ac:dyDescent="0.25">
      <c r="A18">
        <v>16</v>
      </c>
      <c r="B18" s="49" t="s">
        <v>249</v>
      </c>
    </row>
    <row r="19" spans="1:2" x14ac:dyDescent="0.25">
      <c r="A19">
        <v>17</v>
      </c>
      <c r="B19" s="49" t="s">
        <v>1069</v>
      </c>
    </row>
    <row r="20" spans="1:2" x14ac:dyDescent="0.25">
      <c r="A20">
        <v>18</v>
      </c>
      <c r="B20" s="49" t="s">
        <v>1064</v>
      </c>
    </row>
    <row r="21" spans="1:2" x14ac:dyDescent="0.25">
      <c r="A21">
        <v>19</v>
      </c>
      <c r="B21" s="49" t="s">
        <v>257</v>
      </c>
    </row>
    <row r="22" spans="1:2" x14ac:dyDescent="0.25">
      <c r="A22">
        <v>20</v>
      </c>
      <c r="B22" s="49" t="s">
        <v>296</v>
      </c>
    </row>
    <row r="23" spans="1:2" x14ac:dyDescent="0.25">
      <c r="A23">
        <v>21</v>
      </c>
      <c r="B23" s="49" t="s">
        <v>1068</v>
      </c>
    </row>
    <row r="24" spans="1:2" x14ac:dyDescent="0.25">
      <c r="A24">
        <v>22</v>
      </c>
      <c r="B24" s="49" t="s">
        <v>1059</v>
      </c>
    </row>
    <row r="25" spans="1:2" x14ac:dyDescent="0.25">
      <c r="A25">
        <v>23</v>
      </c>
      <c r="B25" s="12" t="s">
        <v>301</v>
      </c>
    </row>
    <row r="26" spans="1:2" x14ac:dyDescent="0.25">
      <c r="A26">
        <v>24</v>
      </c>
      <c r="B26" s="50" t="s">
        <v>324</v>
      </c>
    </row>
    <row r="27" spans="1:2" x14ac:dyDescent="0.25">
      <c r="A27">
        <v>25</v>
      </c>
      <c r="B27" s="49" t="s">
        <v>445</v>
      </c>
    </row>
    <row r="28" spans="1:2" x14ac:dyDescent="0.25">
      <c r="A28">
        <v>26</v>
      </c>
      <c r="B28" s="12" t="s">
        <v>452</v>
      </c>
    </row>
    <row r="29" spans="1:2" x14ac:dyDescent="0.25">
      <c r="A29">
        <v>27</v>
      </c>
      <c r="B29" s="12" t="s">
        <v>461</v>
      </c>
    </row>
    <row r="30" spans="1:2" x14ac:dyDescent="0.25">
      <c r="A30">
        <v>28</v>
      </c>
      <c r="B30" s="49" t="s">
        <v>475</v>
      </c>
    </row>
    <row r="31" spans="1:2" x14ac:dyDescent="0.25">
      <c r="A31">
        <v>29</v>
      </c>
      <c r="B31" s="49" t="s">
        <v>487</v>
      </c>
    </row>
    <row r="32" spans="1:2" x14ac:dyDescent="0.25">
      <c r="A32">
        <v>30</v>
      </c>
      <c r="B32" s="50" t="s">
        <v>502</v>
      </c>
    </row>
    <row r="33" spans="1:2" x14ac:dyDescent="0.25">
      <c r="A33">
        <v>31</v>
      </c>
      <c r="B33" s="49" t="s">
        <v>533</v>
      </c>
    </row>
    <row r="34" spans="1:2" x14ac:dyDescent="0.25">
      <c r="A34">
        <v>32</v>
      </c>
      <c r="B34" s="49" t="s">
        <v>563</v>
      </c>
    </row>
    <row r="35" spans="1:2" x14ac:dyDescent="0.25">
      <c r="A35">
        <v>33</v>
      </c>
      <c r="B35" s="49" t="s">
        <v>572</v>
      </c>
    </row>
    <row r="36" spans="1:2" x14ac:dyDescent="0.25">
      <c r="A36">
        <v>34</v>
      </c>
      <c r="B36" s="49" t="s">
        <v>1065</v>
      </c>
    </row>
    <row r="37" spans="1:2" x14ac:dyDescent="0.25">
      <c r="A37">
        <v>35</v>
      </c>
      <c r="B37" s="49" t="s">
        <v>580</v>
      </c>
    </row>
    <row r="38" spans="1:2" x14ac:dyDescent="0.25">
      <c r="A38">
        <v>36</v>
      </c>
      <c r="B38" s="49" t="s">
        <v>1063</v>
      </c>
    </row>
    <row r="39" spans="1:2" x14ac:dyDescent="0.25">
      <c r="A39">
        <v>37</v>
      </c>
      <c r="B39" s="49" t="s">
        <v>587</v>
      </c>
    </row>
    <row r="40" spans="1:2" x14ac:dyDescent="0.25">
      <c r="A40">
        <v>38</v>
      </c>
      <c r="B40" s="49" t="s">
        <v>593</v>
      </c>
    </row>
    <row r="41" spans="1:2" x14ac:dyDescent="0.25">
      <c r="A41">
        <v>39</v>
      </c>
      <c r="B41" s="50" t="s">
        <v>613</v>
      </c>
    </row>
    <row r="42" spans="1:2" x14ac:dyDescent="0.25">
      <c r="A42">
        <v>40</v>
      </c>
      <c r="B42" s="49" t="s">
        <v>629</v>
      </c>
    </row>
    <row r="43" spans="1:2" x14ac:dyDescent="0.25">
      <c r="A43">
        <v>41</v>
      </c>
      <c r="B43" s="12" t="s">
        <v>647</v>
      </c>
    </row>
    <row r="44" spans="1:2" x14ac:dyDescent="0.25">
      <c r="A44">
        <v>42</v>
      </c>
      <c r="B44" s="49" t="s">
        <v>652</v>
      </c>
    </row>
    <row r="45" spans="1:2" x14ac:dyDescent="0.25">
      <c r="A45">
        <v>43</v>
      </c>
      <c r="B45" s="49" t="s">
        <v>657</v>
      </c>
    </row>
    <row r="46" spans="1:2" x14ac:dyDescent="0.25">
      <c r="A46">
        <v>44</v>
      </c>
      <c r="B46" s="49" t="s">
        <v>685</v>
      </c>
    </row>
    <row r="47" spans="1:2" x14ac:dyDescent="0.25">
      <c r="A47">
        <v>45</v>
      </c>
      <c r="B47" s="49" t="s">
        <v>704</v>
      </c>
    </row>
    <row r="48" spans="1:2" x14ac:dyDescent="0.25">
      <c r="A48">
        <v>46</v>
      </c>
      <c r="B48" s="49" t="s">
        <v>717</v>
      </c>
    </row>
    <row r="49" spans="1:2" x14ac:dyDescent="0.25">
      <c r="A49">
        <v>47</v>
      </c>
      <c r="B49" s="49" t="s">
        <v>733</v>
      </c>
    </row>
    <row r="50" spans="1:2" x14ac:dyDescent="0.25">
      <c r="A50">
        <v>48</v>
      </c>
      <c r="B50" s="50" t="s">
        <v>759</v>
      </c>
    </row>
    <row r="51" spans="1:2" x14ac:dyDescent="0.25">
      <c r="A51">
        <v>49</v>
      </c>
      <c r="B51" s="49" t="s">
        <v>768</v>
      </c>
    </row>
    <row r="52" spans="1:2" x14ac:dyDescent="0.25">
      <c r="A52">
        <v>50</v>
      </c>
      <c r="B52" s="49" t="s">
        <v>779</v>
      </c>
    </row>
    <row r="53" spans="1:2" x14ac:dyDescent="0.25">
      <c r="A53">
        <v>51</v>
      </c>
      <c r="B53" s="49" t="s">
        <v>1066</v>
      </c>
    </row>
    <row r="54" spans="1:2" x14ac:dyDescent="0.25">
      <c r="A54">
        <v>52</v>
      </c>
      <c r="B54" s="49" t="s">
        <v>789</v>
      </c>
    </row>
    <row r="55" spans="1:2" x14ac:dyDescent="0.25">
      <c r="A55">
        <v>53</v>
      </c>
      <c r="B55" s="12" t="s">
        <v>795</v>
      </c>
    </row>
    <row r="56" spans="1:2" x14ac:dyDescent="0.25">
      <c r="A56">
        <v>54</v>
      </c>
      <c r="B56" s="49" t="s">
        <v>815</v>
      </c>
    </row>
    <row r="57" spans="1:2" x14ac:dyDescent="0.25">
      <c r="A57">
        <v>55</v>
      </c>
      <c r="B57" s="49" t="s">
        <v>824</v>
      </c>
    </row>
    <row r="58" spans="1:2" x14ac:dyDescent="0.25">
      <c r="A58">
        <v>56</v>
      </c>
      <c r="B58" s="49" t="s">
        <v>831</v>
      </c>
    </row>
    <row r="59" spans="1:2" x14ac:dyDescent="0.25">
      <c r="A59">
        <v>57</v>
      </c>
      <c r="B59" s="49" t="s">
        <v>839</v>
      </c>
    </row>
    <row r="60" spans="1:2" x14ac:dyDescent="0.25">
      <c r="A60">
        <v>58</v>
      </c>
      <c r="B60" s="49" t="s">
        <v>849</v>
      </c>
    </row>
    <row r="61" spans="1:2" x14ac:dyDescent="0.25">
      <c r="A61">
        <v>59</v>
      </c>
      <c r="B61" s="49" t="s">
        <v>1071</v>
      </c>
    </row>
    <row r="62" spans="1:2" x14ac:dyDescent="0.25">
      <c r="A62">
        <v>60</v>
      </c>
      <c r="B62" s="49" t="s">
        <v>1061</v>
      </c>
    </row>
    <row r="63" spans="1:2" x14ac:dyDescent="0.25">
      <c r="A63">
        <v>61</v>
      </c>
      <c r="B63" s="49" t="s">
        <v>996</v>
      </c>
    </row>
    <row r="64" spans="1:2" x14ac:dyDescent="0.25">
      <c r="A64">
        <v>62</v>
      </c>
      <c r="B64" s="12" t="s">
        <v>1058</v>
      </c>
    </row>
    <row r="65" spans="1:2" x14ac:dyDescent="0.25">
      <c r="A65">
        <v>63</v>
      </c>
      <c r="B65" s="49" t="s">
        <v>1062</v>
      </c>
    </row>
  </sheetData>
  <sortState xmlns:xlrd2="http://schemas.microsoft.com/office/spreadsheetml/2017/richdata2" ref="B3:B70">
    <sortCondition ref="B3:B70"/>
  </sortState>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AB67-C7B8-4E4D-8909-96EE82F210CD}">
  <dimension ref="A1:S40"/>
  <sheetViews>
    <sheetView showGridLines="0" tabSelected="1" view="pageLayout" zoomScaleNormal="100" workbookViewId="0">
      <selection activeCell="J3" sqref="J3:N3"/>
    </sheetView>
  </sheetViews>
  <sheetFormatPr defaultColWidth="3.42578125" defaultRowHeight="15" x14ac:dyDescent="0.25"/>
  <cols>
    <col min="1" max="1" width="3.7109375" style="76" customWidth="1"/>
    <col min="2" max="2" width="5.140625" style="75" customWidth="1"/>
    <col min="3" max="3" width="4.140625" style="75" customWidth="1"/>
    <col min="4" max="4" width="11.7109375" style="75" customWidth="1"/>
    <col min="5" max="6" width="2.28515625" style="75" customWidth="1"/>
    <col min="7" max="7" width="7.28515625" style="75" customWidth="1"/>
    <col min="8" max="8" width="1.140625" style="75" customWidth="1"/>
    <col min="9" max="9" width="2.7109375" style="75" customWidth="1"/>
    <col min="10" max="10" width="7.42578125" style="75" customWidth="1"/>
    <col min="11" max="11" width="1.42578125" style="75" customWidth="1"/>
    <col min="12" max="12" width="2.7109375" style="75" customWidth="1"/>
    <col min="13" max="13" width="11.42578125" style="75" customWidth="1"/>
    <col min="14" max="14" width="1.28515625" style="75" customWidth="1"/>
    <col min="15" max="15" width="2.28515625" style="75" customWidth="1"/>
    <col min="16" max="16" width="13.7109375" style="75" customWidth="1"/>
    <col min="17" max="17" width="1.7109375" style="75" customWidth="1"/>
    <col min="18" max="18" width="2.7109375" style="75" customWidth="1"/>
    <col min="19" max="19" width="11.140625" style="75" customWidth="1"/>
    <col min="20" max="16384" width="3.42578125" style="1"/>
  </cols>
  <sheetData>
    <row r="1" spans="1:19" ht="27.95" customHeight="1" x14ac:dyDescent="0.25">
      <c r="A1" s="96" t="s">
        <v>1055</v>
      </c>
      <c r="B1" s="96"/>
      <c r="C1" s="96"/>
      <c r="D1" s="96"/>
      <c r="E1" s="96"/>
      <c r="F1" s="96"/>
      <c r="G1" s="96"/>
      <c r="H1" s="96"/>
      <c r="I1" s="96"/>
      <c r="J1" s="96"/>
      <c r="K1" s="96"/>
      <c r="L1" s="96"/>
      <c r="M1" s="96"/>
      <c r="N1" s="96"/>
      <c r="O1" s="96"/>
      <c r="P1" s="96"/>
      <c r="Q1" s="96"/>
      <c r="R1" s="96"/>
      <c r="S1" s="96"/>
    </row>
    <row r="2" spans="1:19" ht="39" customHeight="1" x14ac:dyDescent="0.25">
      <c r="A2" s="97" t="s">
        <v>1010</v>
      </c>
      <c r="B2" s="97"/>
      <c r="C2" s="97"/>
      <c r="D2" s="97"/>
      <c r="E2" s="97"/>
      <c r="F2" s="97"/>
      <c r="G2" s="97"/>
      <c r="H2" s="97"/>
      <c r="I2" s="97"/>
      <c r="J2" s="97"/>
      <c r="K2" s="97"/>
      <c r="L2" s="97"/>
      <c r="M2" s="97"/>
      <c r="N2" s="97"/>
      <c r="O2" s="97"/>
      <c r="P2" s="97"/>
      <c r="Q2" s="97"/>
      <c r="R2" s="97"/>
      <c r="S2" s="97"/>
    </row>
    <row r="3" spans="1:19" x14ac:dyDescent="0.25">
      <c r="A3" s="5"/>
      <c r="B3" s="2"/>
      <c r="C3" s="2"/>
      <c r="D3" s="2"/>
      <c r="E3" s="2"/>
      <c r="F3" s="2"/>
      <c r="G3" s="2"/>
      <c r="H3" s="1"/>
      <c r="I3" s="48" t="s">
        <v>1056</v>
      </c>
      <c r="J3" s="98"/>
      <c r="K3" s="98"/>
      <c r="L3" s="98"/>
      <c r="M3" s="98"/>
      <c r="N3" s="98"/>
      <c r="O3" s="1"/>
      <c r="P3" s="1"/>
      <c r="Q3" s="1"/>
      <c r="R3" s="1"/>
      <c r="S3" s="1"/>
    </row>
    <row r="4" spans="1:19" x14ac:dyDescent="0.25">
      <c r="A4" s="5"/>
      <c r="B4" s="2"/>
      <c r="C4" s="2"/>
      <c r="D4" s="2"/>
      <c r="E4" s="2"/>
      <c r="F4" s="2"/>
      <c r="G4" s="2"/>
      <c r="H4" s="1"/>
      <c r="I4" s="48"/>
      <c r="J4" s="83"/>
      <c r="K4" s="83"/>
      <c r="L4" s="83"/>
      <c r="M4" s="83"/>
      <c r="N4" s="83"/>
      <c r="O4" s="1"/>
      <c r="P4" s="1"/>
      <c r="Q4" s="1"/>
      <c r="R4" s="1"/>
      <c r="S4" s="1"/>
    </row>
    <row r="5" spans="1:19" ht="3" customHeight="1" x14ac:dyDescent="0.25">
      <c r="A5" s="5"/>
      <c r="B5" s="2"/>
      <c r="C5" s="1"/>
      <c r="D5" s="1"/>
      <c r="E5" s="1"/>
      <c r="F5" s="1"/>
      <c r="G5" s="1"/>
      <c r="H5" s="1"/>
      <c r="I5" s="1"/>
      <c r="J5" s="1"/>
      <c r="K5" s="1"/>
      <c r="L5" s="1"/>
      <c r="M5" s="1"/>
      <c r="N5" s="1"/>
      <c r="O5" s="1"/>
      <c r="P5" s="1"/>
      <c r="Q5" s="1"/>
      <c r="R5" s="1"/>
      <c r="S5" s="1"/>
    </row>
    <row r="6" spans="1:19" s="4" customFormat="1" ht="18.75" x14ac:dyDescent="0.25">
      <c r="A6" s="82" t="s">
        <v>1095</v>
      </c>
      <c r="B6" s="82"/>
      <c r="C6" s="82"/>
      <c r="D6" s="82"/>
      <c r="E6" s="82"/>
      <c r="F6" s="82"/>
      <c r="G6" s="82"/>
      <c r="H6" s="82"/>
      <c r="I6" s="82"/>
      <c r="J6" s="82"/>
      <c r="K6" s="82"/>
      <c r="L6" s="82"/>
      <c r="M6" s="82"/>
      <c r="N6" s="82"/>
      <c r="O6" s="82"/>
      <c r="P6" s="82"/>
      <c r="Q6" s="82"/>
      <c r="R6" s="82"/>
      <c r="S6" s="82"/>
    </row>
    <row r="7" spans="1:19" s="4" customFormat="1" ht="3" customHeight="1" x14ac:dyDescent="0.25">
      <c r="A7" s="5"/>
      <c r="B7" s="3"/>
    </row>
    <row r="8" spans="1:19" ht="15" customHeight="1" x14ac:dyDescent="0.25">
      <c r="A8" s="99" t="s">
        <v>5</v>
      </c>
      <c r="B8" s="101" t="s">
        <v>1094</v>
      </c>
      <c r="C8" s="102"/>
      <c r="D8" s="102"/>
      <c r="E8" s="102"/>
      <c r="F8" s="103"/>
      <c r="G8" s="101" t="s">
        <v>20</v>
      </c>
      <c r="H8" s="102"/>
      <c r="I8" s="102"/>
      <c r="J8" s="102"/>
      <c r="K8" s="102"/>
      <c r="L8" s="103"/>
      <c r="M8" s="107" t="s">
        <v>1057</v>
      </c>
      <c r="N8" s="108"/>
      <c r="O8" s="108"/>
      <c r="P8" s="109"/>
      <c r="Q8" s="110" t="s">
        <v>1053</v>
      </c>
      <c r="R8" s="111"/>
      <c r="S8" s="112"/>
    </row>
    <row r="9" spans="1:19" ht="30" x14ac:dyDescent="0.25">
      <c r="A9" s="100"/>
      <c r="B9" s="104"/>
      <c r="C9" s="105"/>
      <c r="D9" s="105"/>
      <c r="E9" s="105"/>
      <c r="F9" s="106"/>
      <c r="G9" s="104"/>
      <c r="H9" s="105"/>
      <c r="I9" s="105"/>
      <c r="J9" s="105"/>
      <c r="K9" s="105"/>
      <c r="L9" s="106"/>
      <c r="M9" s="116" t="s">
        <v>1009</v>
      </c>
      <c r="N9" s="117"/>
      <c r="O9" s="118"/>
      <c r="P9" s="18" t="s">
        <v>0</v>
      </c>
      <c r="Q9" s="113"/>
      <c r="R9" s="114"/>
      <c r="S9" s="115"/>
    </row>
    <row r="10" spans="1:19" s="50" customFormat="1" ht="32.25" customHeight="1" x14ac:dyDescent="0.25">
      <c r="A10" s="74" t="str">
        <f>IF(_xlfn.IFNA('Full danh sach'!$AE$3,"")&lt;&gt;"",1,"")</f>
        <v/>
      </c>
      <c r="B10" s="84" t="str">
        <f>_xlfn.IFNA(VLOOKUP(IF(A10&lt;&gt;"",'Full danh sach'!$AE$3+'Danh sach - CS san xuat'!A10-1,FALSE),'Full danh sach'!$B$4:$D$501,3,1),"")&amp;_xlfn.IFNA(VLOOKUP(IF(A10&lt;&gt;"",'Full danh sach'!$AE$3+'Danh sach - CS san xuat'!A10-1,FALSE),'Full danh sach'!$B$4:$AB$501,27,1),"")</f>
        <v/>
      </c>
      <c r="C10" s="85"/>
      <c r="D10" s="85"/>
      <c r="E10" s="85"/>
      <c r="F10" s="86"/>
      <c r="G10" s="87" t="str">
        <f>_xlfn.IFNA(VLOOKUP(IF(A10&lt;&gt;"",'Full danh sach'!$AE$3+'Danh sach - CS san xuat'!A10-1,FALSE),'Full danh sach'!$B$4:$S$501,18,1),"")</f>
        <v/>
      </c>
      <c r="H10" s="88"/>
      <c r="I10" s="88"/>
      <c r="J10" s="88"/>
      <c r="K10" s="88"/>
      <c r="L10" s="89"/>
      <c r="M10" s="90" t="str">
        <f>IF(_xlfn.IFNA(VLOOKUP(IF(A10&lt;&gt;"",'Full danh sach'!$AE$3+'Danh sach - CS san xuat'!A10-1,FALSE),'Full danh sach'!$B$4:$X$501,22,1),"")&lt;&gt;0,_xlfn.IFNA(VLOOKUP(IF(A10&lt;&gt;"",'Full danh sach'!$AE$3+'Danh sach - CS san xuat'!A10-1,FALSE),'Full danh sach'!$B$4:$X$501,22,1),""),"")</f>
        <v/>
      </c>
      <c r="N10" s="91"/>
      <c r="O10" s="92"/>
      <c r="P10" s="74" t="str">
        <f>IF(_xlfn.IFNA(VLOOKUP(IF(A10&lt;&gt;"",'Full danh sach'!$AE$3+'Danh sach - CS san xuat'!A10-1,FALSE),'Full danh sach'!$B$4:$X$501,23,1),"")&lt;&gt;0,_xlfn.IFNA(VLOOKUP(IF(A10&lt;&gt;"",'Full danh sach'!$AE$3+'Danh sach - CS san xuat'!A10-1,FALSE),'Full danh sach'!$B$4:$X$501,23,1),""),"")</f>
        <v/>
      </c>
      <c r="Q10" s="84"/>
      <c r="R10" s="85"/>
      <c r="S10" s="86"/>
    </row>
    <row r="11" spans="1:19" s="50" customFormat="1" ht="32.25" customHeight="1" x14ac:dyDescent="0.25">
      <c r="A11" s="74" t="str">
        <f>_xlfn.IFNA(IF(('Full danh sach'!$AF$3-'Full danh sach'!$AE$3+1)&lt;='Danh sach - CS san xuat'!A10,"",'Danh sach - CS san xuat'!A10+1),"")</f>
        <v/>
      </c>
      <c r="B11" s="84" t="str">
        <f>_xlfn.IFNA(VLOOKUP(IF(A11&lt;&gt;"",'Full danh sach'!$AE$3+'Danh sach - CS san xuat'!A11-1,FALSE),'Full danh sach'!$B$4:$D$501,3,1),"")&amp;_xlfn.IFNA(VLOOKUP(IF(A11&lt;&gt;"",'Full danh sach'!$AE$3+'Danh sach - CS san xuat'!A11-1,FALSE),'Full danh sach'!$B$4:$AB$501,27,1),"")</f>
        <v/>
      </c>
      <c r="C11" s="85"/>
      <c r="D11" s="85"/>
      <c r="E11" s="85"/>
      <c r="F11" s="86"/>
      <c r="G11" s="87" t="str">
        <f>_xlfn.IFNA(VLOOKUP(IF(A11&lt;&gt;"",'Full danh sach'!$AE$3+'Danh sach - CS san xuat'!A11-1,FALSE),'Full danh sach'!$B$4:$S$501,18,1),"")</f>
        <v/>
      </c>
      <c r="H11" s="88"/>
      <c r="I11" s="88"/>
      <c r="J11" s="88"/>
      <c r="K11" s="88"/>
      <c r="L11" s="89"/>
      <c r="M11" s="90" t="str">
        <f>IF(_xlfn.IFNA(VLOOKUP(IF(A11&lt;&gt;"",'Full danh sach'!$AE$3+'Danh sach - CS san xuat'!A11-1,FALSE),'Full danh sach'!$B$4:$X$501,22,1),"")&lt;&gt;0,_xlfn.IFNA(VLOOKUP(IF(A11&lt;&gt;"",'Full danh sach'!$AE$3+'Danh sach - CS san xuat'!A11-1,FALSE),'Full danh sach'!$B$4:$X$501,22,1),""),"")</f>
        <v/>
      </c>
      <c r="N11" s="91"/>
      <c r="O11" s="92"/>
      <c r="P11" s="74" t="str">
        <f>IF(_xlfn.IFNA(VLOOKUP(IF(A11&lt;&gt;"",'Full danh sach'!$AE$3+'Danh sach - CS san xuat'!A11-1,FALSE),'Full danh sach'!$B$4:$X$501,23,1),"")&lt;&gt;0,_xlfn.IFNA(VLOOKUP(IF(A11&lt;&gt;"",'Full danh sach'!$AE$3+'Danh sach - CS san xuat'!A11-1,FALSE),'Full danh sach'!$B$4:$X$501,23,1),""),"")</f>
        <v/>
      </c>
      <c r="Q11" s="84"/>
      <c r="R11" s="85"/>
      <c r="S11" s="86"/>
    </row>
    <row r="12" spans="1:19" s="50" customFormat="1" ht="32.25" customHeight="1" x14ac:dyDescent="0.25">
      <c r="A12" s="74" t="str">
        <f>_xlfn.IFNA(IF(('Full danh sach'!$AF$3-'Full danh sach'!$AE$3+1)&lt;='Danh sach - CS san xuat'!A11,"",'Danh sach - CS san xuat'!A11+1),"")</f>
        <v/>
      </c>
      <c r="B12" s="84" t="str">
        <f>_xlfn.IFNA(VLOOKUP(IF(A12&lt;&gt;"",'Full danh sach'!$AE$3+'Danh sach - CS san xuat'!A12-1,FALSE),'Full danh sach'!$B$4:$D$501,3,1),"")&amp;_xlfn.IFNA(VLOOKUP(IF(A12&lt;&gt;"",'Full danh sach'!$AE$3+'Danh sach - CS san xuat'!A12-1,FALSE),'Full danh sach'!$B$4:$AB$501,27,1),"")</f>
        <v/>
      </c>
      <c r="C12" s="85"/>
      <c r="D12" s="85"/>
      <c r="E12" s="85"/>
      <c r="F12" s="86"/>
      <c r="G12" s="87" t="str">
        <f>_xlfn.IFNA(VLOOKUP(IF(A12&lt;&gt;"",'Full danh sach'!$AE$3+'Danh sach - CS san xuat'!A12-1,FALSE),'Full danh sach'!$B$4:$S$501,18,1),"")</f>
        <v/>
      </c>
      <c r="H12" s="88"/>
      <c r="I12" s="88"/>
      <c r="J12" s="88"/>
      <c r="K12" s="88"/>
      <c r="L12" s="89"/>
      <c r="M12" s="90" t="str">
        <f>IF(_xlfn.IFNA(VLOOKUP(IF(A12&lt;&gt;"",'Full danh sach'!$AE$3+'Danh sach - CS san xuat'!A12-1,FALSE),'Full danh sach'!$B$4:$X$501,22,1),"")&lt;&gt;0,_xlfn.IFNA(VLOOKUP(IF(A12&lt;&gt;"",'Full danh sach'!$AE$3+'Danh sach - CS san xuat'!A12-1,FALSE),'Full danh sach'!$B$4:$X$501,22,1),""),"")</f>
        <v/>
      </c>
      <c r="N12" s="91"/>
      <c r="O12" s="92"/>
      <c r="P12" s="74" t="str">
        <f>IF(_xlfn.IFNA(VLOOKUP(IF(A12&lt;&gt;"",'Full danh sach'!$AE$3+'Danh sach - CS san xuat'!A12-1,FALSE),'Full danh sach'!$B$4:$X$501,23,1),"")&lt;&gt;0,_xlfn.IFNA(VLOOKUP(IF(A12&lt;&gt;"",'Full danh sach'!$AE$3+'Danh sach - CS san xuat'!A12-1,FALSE),'Full danh sach'!$B$4:$X$501,23,1),""),"")</f>
        <v/>
      </c>
      <c r="Q12" s="84"/>
      <c r="R12" s="85"/>
      <c r="S12" s="86"/>
    </row>
    <row r="13" spans="1:19" s="50" customFormat="1" ht="32.25" customHeight="1" x14ac:dyDescent="0.25">
      <c r="A13" s="74" t="str">
        <f>_xlfn.IFNA(IF(('Full danh sach'!$AF$3-'Full danh sach'!$AE$3+1)&lt;='Danh sach - CS san xuat'!A12,"",'Danh sach - CS san xuat'!A12+1),"")</f>
        <v/>
      </c>
      <c r="B13" s="84" t="str">
        <f>_xlfn.IFNA(VLOOKUP(IF(A13&lt;&gt;"",'Full danh sach'!$AE$3+'Danh sach - CS san xuat'!A13-1,FALSE),'Full danh sach'!$B$4:$D$501,3,1),"")&amp;_xlfn.IFNA(VLOOKUP(IF(A13&lt;&gt;"",'Full danh sach'!$AE$3+'Danh sach - CS san xuat'!A13-1,FALSE),'Full danh sach'!$B$4:$AB$501,27,1),"")</f>
        <v/>
      </c>
      <c r="C13" s="85"/>
      <c r="D13" s="85"/>
      <c r="E13" s="85"/>
      <c r="F13" s="86"/>
      <c r="G13" s="87" t="str">
        <f>_xlfn.IFNA(VLOOKUP(IF(A13&lt;&gt;"",'Full danh sach'!$AE$3+'Danh sach - CS san xuat'!A13-1,FALSE),'Full danh sach'!$B$4:$S$501,18,1),"")</f>
        <v/>
      </c>
      <c r="H13" s="88"/>
      <c r="I13" s="88"/>
      <c r="J13" s="88"/>
      <c r="K13" s="88"/>
      <c r="L13" s="89"/>
      <c r="M13" s="90" t="str">
        <f>IF(_xlfn.IFNA(VLOOKUP(IF(A13&lt;&gt;"",'Full danh sach'!$AE$3+'Danh sach - CS san xuat'!A13-1,FALSE),'Full danh sach'!$B$4:$X$501,22,1),"")&lt;&gt;0,_xlfn.IFNA(VLOOKUP(IF(A13&lt;&gt;"",'Full danh sach'!$AE$3+'Danh sach - CS san xuat'!A13-1,FALSE),'Full danh sach'!$B$4:$X$501,22,1),""),"")</f>
        <v/>
      </c>
      <c r="N13" s="91"/>
      <c r="O13" s="92"/>
      <c r="P13" s="74" t="str">
        <f>IF(_xlfn.IFNA(VLOOKUP(IF(A13&lt;&gt;"",'Full danh sach'!$AE$3+'Danh sach - CS san xuat'!A13-1,FALSE),'Full danh sach'!$B$4:$X$501,23,1),"")&lt;&gt;0,_xlfn.IFNA(VLOOKUP(IF(A13&lt;&gt;"",'Full danh sach'!$AE$3+'Danh sach - CS san xuat'!A13-1,FALSE),'Full danh sach'!$B$4:$X$501,23,1),""),"")</f>
        <v/>
      </c>
      <c r="Q13" s="84"/>
      <c r="R13" s="85"/>
      <c r="S13" s="86"/>
    </row>
    <row r="14" spans="1:19" s="50" customFormat="1" ht="32.25" customHeight="1" x14ac:dyDescent="0.25">
      <c r="A14" s="74" t="str">
        <f>_xlfn.IFNA(IF(('Full danh sach'!$AF$3-'Full danh sach'!$AE$3+1)&lt;='Danh sach - CS san xuat'!A13,"",'Danh sach - CS san xuat'!A13+1),"")</f>
        <v/>
      </c>
      <c r="B14" s="84" t="str">
        <f>_xlfn.IFNA(VLOOKUP(IF(A14&lt;&gt;"",'Full danh sach'!$AE$3+'Danh sach - CS san xuat'!A14-1,FALSE),'Full danh sach'!$B$4:$D$501,3,1),"")&amp;_xlfn.IFNA(VLOOKUP(IF(A14&lt;&gt;"",'Full danh sach'!$AE$3+'Danh sach - CS san xuat'!A14-1,FALSE),'Full danh sach'!$B$4:$AB$501,27,1),"")</f>
        <v/>
      </c>
      <c r="C14" s="85"/>
      <c r="D14" s="85"/>
      <c r="E14" s="85"/>
      <c r="F14" s="86"/>
      <c r="G14" s="87" t="str">
        <f>_xlfn.IFNA(VLOOKUP(IF(A14&lt;&gt;"",'Full danh sach'!$AE$3+'Danh sach - CS san xuat'!A14-1,FALSE),'Full danh sach'!$B$4:$S$501,18,1),"")</f>
        <v/>
      </c>
      <c r="H14" s="88"/>
      <c r="I14" s="88"/>
      <c r="J14" s="88"/>
      <c r="K14" s="88"/>
      <c r="L14" s="89"/>
      <c r="M14" s="90" t="str">
        <f>IF(_xlfn.IFNA(VLOOKUP(IF(A14&lt;&gt;"",'Full danh sach'!$AE$3+'Danh sach - CS san xuat'!A14-1,FALSE),'Full danh sach'!$B$4:$X$501,22,1),"")&lt;&gt;0,_xlfn.IFNA(VLOOKUP(IF(A14&lt;&gt;"",'Full danh sach'!$AE$3+'Danh sach - CS san xuat'!A14-1,FALSE),'Full danh sach'!$B$4:$X$501,22,1),""),"")</f>
        <v/>
      </c>
      <c r="N14" s="91"/>
      <c r="O14" s="92"/>
      <c r="P14" s="74" t="str">
        <f>IF(_xlfn.IFNA(VLOOKUP(IF(A14&lt;&gt;"",'Full danh sach'!$AE$3+'Danh sach - CS san xuat'!A14-1,FALSE),'Full danh sach'!$B$4:$X$501,23,1),"")&lt;&gt;0,_xlfn.IFNA(VLOOKUP(IF(A14&lt;&gt;"",'Full danh sach'!$AE$3+'Danh sach - CS san xuat'!A14-1,FALSE),'Full danh sach'!$B$4:$X$501,23,1),""),"")</f>
        <v/>
      </c>
      <c r="Q14" s="84"/>
      <c r="R14" s="85"/>
      <c r="S14" s="86"/>
    </row>
    <row r="15" spans="1:19" s="50" customFormat="1" ht="32.25" customHeight="1" x14ac:dyDescent="0.25">
      <c r="A15" s="74" t="str">
        <f>_xlfn.IFNA(IF(('Full danh sach'!$AF$3-'Full danh sach'!$AE$3+1)&lt;='Danh sach - CS san xuat'!A14,"",'Danh sach - CS san xuat'!A14+1),"")</f>
        <v/>
      </c>
      <c r="B15" s="84" t="str">
        <f>_xlfn.IFNA(VLOOKUP(IF(A15&lt;&gt;"",'Full danh sach'!$AE$3+'Danh sach - CS san xuat'!A15-1,FALSE),'Full danh sach'!$B$4:$D$501,3,1),"")&amp;_xlfn.IFNA(VLOOKUP(IF(A15&lt;&gt;"",'Full danh sach'!$AE$3+'Danh sach - CS san xuat'!A15-1,FALSE),'Full danh sach'!$B$4:$AB$501,27,1),"")</f>
        <v/>
      </c>
      <c r="C15" s="85"/>
      <c r="D15" s="85"/>
      <c r="E15" s="85"/>
      <c r="F15" s="86"/>
      <c r="G15" s="87" t="str">
        <f>_xlfn.IFNA(VLOOKUP(IF(A15&lt;&gt;"",'Full danh sach'!$AE$3+'Danh sach - CS san xuat'!A15-1,FALSE),'Full danh sach'!$B$4:$S$501,18,1),"")</f>
        <v/>
      </c>
      <c r="H15" s="88"/>
      <c r="I15" s="88"/>
      <c r="J15" s="88"/>
      <c r="K15" s="88"/>
      <c r="L15" s="89"/>
      <c r="M15" s="90" t="str">
        <f>IF(_xlfn.IFNA(VLOOKUP(IF(A15&lt;&gt;"",'Full danh sach'!$AE$3+'Danh sach - CS san xuat'!A15-1,FALSE),'Full danh sach'!$B$4:$X$501,22,1),"")&lt;&gt;0,_xlfn.IFNA(VLOOKUP(IF(A15&lt;&gt;"",'Full danh sach'!$AE$3+'Danh sach - CS san xuat'!A15-1,FALSE),'Full danh sach'!$B$4:$X$501,22,1),""),"")</f>
        <v/>
      </c>
      <c r="N15" s="91"/>
      <c r="O15" s="92"/>
      <c r="P15" s="74" t="str">
        <f>IF(_xlfn.IFNA(VLOOKUP(IF(A15&lt;&gt;"",'Full danh sach'!$AE$3+'Danh sach - CS san xuat'!A15-1,FALSE),'Full danh sach'!$B$4:$X$501,23,1),"")&lt;&gt;0,_xlfn.IFNA(VLOOKUP(IF(A15&lt;&gt;"",'Full danh sach'!$AE$3+'Danh sach - CS san xuat'!A15-1,FALSE),'Full danh sach'!$B$4:$X$501,23,1),""),"")</f>
        <v/>
      </c>
      <c r="Q15" s="84"/>
      <c r="R15" s="85"/>
      <c r="S15" s="86"/>
    </row>
    <row r="16" spans="1:19" s="50" customFormat="1" ht="32.25" customHeight="1" x14ac:dyDescent="0.25">
      <c r="A16" s="74" t="str">
        <f>_xlfn.IFNA(IF(('Full danh sach'!$AF$3-'Full danh sach'!$AE$3+1)&lt;='Danh sach - CS san xuat'!A15,"",'Danh sach - CS san xuat'!A15+1),"")</f>
        <v/>
      </c>
      <c r="B16" s="84" t="str">
        <f>_xlfn.IFNA(VLOOKUP(IF(A16&lt;&gt;"",'Full danh sach'!$AE$3+'Danh sach - CS san xuat'!A16-1,FALSE),'Full danh sach'!$B$4:$D$501,3,1),"")&amp;_xlfn.IFNA(VLOOKUP(IF(A16&lt;&gt;"",'Full danh sach'!$AE$3+'Danh sach - CS san xuat'!A16-1,FALSE),'Full danh sach'!$B$4:$AB$501,27,1),"")</f>
        <v/>
      </c>
      <c r="C16" s="85"/>
      <c r="D16" s="85"/>
      <c r="E16" s="85"/>
      <c r="F16" s="86"/>
      <c r="G16" s="87" t="str">
        <f>_xlfn.IFNA(VLOOKUP(IF(A16&lt;&gt;"",'Full danh sach'!$AE$3+'Danh sach - CS san xuat'!A16-1,FALSE),'Full danh sach'!$B$4:$S$501,18,1),"")</f>
        <v/>
      </c>
      <c r="H16" s="88"/>
      <c r="I16" s="88"/>
      <c r="J16" s="88"/>
      <c r="K16" s="88"/>
      <c r="L16" s="89"/>
      <c r="M16" s="90" t="str">
        <f>IF(_xlfn.IFNA(VLOOKUP(IF(A16&lt;&gt;"",'Full danh sach'!$AE$3+'Danh sach - CS san xuat'!A16-1,FALSE),'Full danh sach'!$B$4:$X$501,22,1),"")&lt;&gt;0,_xlfn.IFNA(VLOOKUP(IF(A16&lt;&gt;"",'Full danh sach'!$AE$3+'Danh sach - CS san xuat'!A16-1,FALSE),'Full danh sach'!$B$4:$X$501,22,1),""),"")</f>
        <v/>
      </c>
      <c r="N16" s="91"/>
      <c r="O16" s="92"/>
      <c r="P16" s="74" t="str">
        <f>IF(_xlfn.IFNA(VLOOKUP(IF(A16&lt;&gt;"",'Full danh sach'!$AE$3+'Danh sach - CS san xuat'!A16-1,FALSE),'Full danh sach'!$B$4:$X$501,23,1),"")&lt;&gt;0,_xlfn.IFNA(VLOOKUP(IF(A16&lt;&gt;"",'Full danh sach'!$AE$3+'Danh sach - CS san xuat'!A16-1,FALSE),'Full danh sach'!$B$4:$X$501,23,1),""),"")</f>
        <v/>
      </c>
      <c r="Q16" s="84"/>
      <c r="R16" s="85"/>
      <c r="S16" s="86"/>
    </row>
    <row r="17" spans="1:19" s="50" customFormat="1" ht="32.25" customHeight="1" x14ac:dyDescent="0.25">
      <c r="A17" s="74" t="str">
        <f>_xlfn.IFNA(IF(('Full danh sach'!$AF$3-'Full danh sach'!$AE$3+1)&lt;='Danh sach - CS san xuat'!A16,"",'Danh sach - CS san xuat'!A16+1),"")</f>
        <v/>
      </c>
      <c r="B17" s="84" t="str">
        <f>_xlfn.IFNA(VLOOKUP(IF(A17&lt;&gt;"",'Full danh sach'!$AE$3+'Danh sach - CS san xuat'!A17-1,FALSE),'Full danh sach'!$B$4:$D$501,3,1),"")&amp;_xlfn.IFNA(VLOOKUP(IF(A17&lt;&gt;"",'Full danh sach'!$AE$3+'Danh sach - CS san xuat'!A17-1,FALSE),'Full danh sach'!$B$4:$AB$501,27,1),"")</f>
        <v/>
      </c>
      <c r="C17" s="85"/>
      <c r="D17" s="85"/>
      <c r="E17" s="85"/>
      <c r="F17" s="86"/>
      <c r="G17" s="87" t="str">
        <f>_xlfn.IFNA(VLOOKUP(IF(A17&lt;&gt;"",'Full danh sach'!$AE$3+'Danh sach - CS san xuat'!A17-1,FALSE),'Full danh sach'!$B$4:$S$501,18,1),"")</f>
        <v/>
      </c>
      <c r="H17" s="88"/>
      <c r="I17" s="88"/>
      <c r="J17" s="88"/>
      <c r="K17" s="88"/>
      <c r="L17" s="89"/>
      <c r="M17" s="90" t="str">
        <f>IF(_xlfn.IFNA(VLOOKUP(IF(A17&lt;&gt;"",'Full danh sach'!$AE$3+'Danh sach - CS san xuat'!A17-1,FALSE),'Full danh sach'!$B$4:$X$501,22,1),"")&lt;&gt;0,_xlfn.IFNA(VLOOKUP(IF(A17&lt;&gt;"",'Full danh sach'!$AE$3+'Danh sach - CS san xuat'!A17-1,FALSE),'Full danh sach'!$B$4:$X$501,22,1),""),"")</f>
        <v/>
      </c>
      <c r="N17" s="91"/>
      <c r="O17" s="92"/>
      <c r="P17" s="74" t="str">
        <f>IF(_xlfn.IFNA(VLOOKUP(IF(A17&lt;&gt;"",'Full danh sach'!$AE$3+'Danh sach - CS san xuat'!A17-1,FALSE),'Full danh sach'!$B$4:$X$501,23,1),"")&lt;&gt;0,_xlfn.IFNA(VLOOKUP(IF(A17&lt;&gt;"",'Full danh sach'!$AE$3+'Danh sach - CS san xuat'!A17-1,FALSE),'Full danh sach'!$B$4:$X$501,23,1),""),"")</f>
        <v/>
      </c>
      <c r="Q17" s="84"/>
      <c r="R17" s="85"/>
      <c r="S17" s="86"/>
    </row>
    <row r="18" spans="1:19" s="50" customFormat="1" ht="32.25" customHeight="1" x14ac:dyDescent="0.25">
      <c r="A18" s="74" t="str">
        <f>_xlfn.IFNA(IF(('Full danh sach'!$AF$3-'Full danh sach'!$AE$3+1)&lt;='Danh sach - CS san xuat'!A17,"",'Danh sach - CS san xuat'!A17+1),"")</f>
        <v/>
      </c>
      <c r="B18" s="84" t="str">
        <f>_xlfn.IFNA(VLOOKUP(IF(A18&lt;&gt;"",'Full danh sach'!$AE$3+'Danh sach - CS san xuat'!A18-1,FALSE),'Full danh sach'!$B$4:$D$501,3,1),"")&amp;_xlfn.IFNA(VLOOKUP(IF(A18&lt;&gt;"",'Full danh sach'!$AE$3+'Danh sach - CS san xuat'!A18-1,FALSE),'Full danh sach'!$B$4:$AB$501,27,1),"")</f>
        <v/>
      </c>
      <c r="C18" s="85"/>
      <c r="D18" s="85"/>
      <c r="E18" s="85"/>
      <c r="F18" s="86"/>
      <c r="G18" s="87" t="str">
        <f>_xlfn.IFNA(VLOOKUP(IF(A18&lt;&gt;"",'Full danh sach'!$AE$3+'Danh sach - CS san xuat'!A18-1,FALSE),'Full danh sach'!$B$4:$S$501,18,1),"")</f>
        <v/>
      </c>
      <c r="H18" s="88"/>
      <c r="I18" s="88"/>
      <c r="J18" s="88"/>
      <c r="K18" s="88"/>
      <c r="L18" s="89"/>
      <c r="M18" s="90" t="str">
        <f>IF(_xlfn.IFNA(VLOOKUP(IF(A18&lt;&gt;"",'Full danh sach'!$AE$3+'Danh sach - CS san xuat'!A18-1,FALSE),'Full danh sach'!$B$4:$X$501,22,1),"")&lt;&gt;0,_xlfn.IFNA(VLOOKUP(IF(A18&lt;&gt;"",'Full danh sach'!$AE$3+'Danh sach - CS san xuat'!A18-1,FALSE),'Full danh sach'!$B$4:$X$501,22,1),""),"")</f>
        <v/>
      </c>
      <c r="N18" s="91"/>
      <c r="O18" s="92"/>
      <c r="P18" s="74" t="str">
        <f>IF(_xlfn.IFNA(VLOOKUP(IF(A18&lt;&gt;"",'Full danh sach'!$AE$3+'Danh sach - CS san xuat'!A18-1,FALSE),'Full danh sach'!$B$4:$X$501,23,1),"")&lt;&gt;0,_xlfn.IFNA(VLOOKUP(IF(A18&lt;&gt;"",'Full danh sach'!$AE$3+'Danh sach - CS san xuat'!A18-1,FALSE),'Full danh sach'!$B$4:$X$501,23,1),""),"")</f>
        <v/>
      </c>
      <c r="Q18" s="84"/>
      <c r="R18" s="85"/>
      <c r="S18" s="86"/>
    </row>
    <row r="19" spans="1:19" s="50" customFormat="1" ht="32.25" customHeight="1" x14ac:dyDescent="0.25">
      <c r="A19" s="74" t="str">
        <f>_xlfn.IFNA(IF(('Full danh sach'!$AF$3-'Full danh sach'!$AE$3+1)&lt;='Danh sach - CS san xuat'!A18,"",'Danh sach - CS san xuat'!A18+1),"")</f>
        <v/>
      </c>
      <c r="B19" s="84" t="str">
        <f>_xlfn.IFNA(VLOOKUP(IF(A19&lt;&gt;"",'Full danh sach'!$AE$3+'Danh sach - CS san xuat'!A19-1,FALSE),'Full danh sach'!$B$4:$D$501,3,1),"")&amp;_xlfn.IFNA(VLOOKUP(IF(A19&lt;&gt;"",'Full danh sach'!$AE$3+'Danh sach - CS san xuat'!A19-1,FALSE),'Full danh sach'!$B$4:$AB$501,27,1),"")</f>
        <v/>
      </c>
      <c r="C19" s="85"/>
      <c r="D19" s="85"/>
      <c r="E19" s="85"/>
      <c r="F19" s="86"/>
      <c r="G19" s="87" t="str">
        <f>_xlfn.IFNA(VLOOKUP(IF(A19&lt;&gt;"",'Full danh sach'!$AE$3+'Danh sach - CS san xuat'!A19-1,FALSE),'Full danh sach'!$B$4:$S$501,18,1),"")</f>
        <v/>
      </c>
      <c r="H19" s="88"/>
      <c r="I19" s="88"/>
      <c r="J19" s="88"/>
      <c r="K19" s="88"/>
      <c r="L19" s="89"/>
      <c r="M19" s="90" t="str">
        <f>IF(_xlfn.IFNA(VLOOKUP(IF(A19&lt;&gt;"",'Full danh sach'!$AE$3+'Danh sach - CS san xuat'!A19-1,FALSE),'Full danh sach'!$B$4:$X$501,22,1),"")&lt;&gt;0,_xlfn.IFNA(VLOOKUP(IF(A19&lt;&gt;"",'Full danh sach'!$AE$3+'Danh sach - CS san xuat'!A19-1,FALSE),'Full danh sach'!$B$4:$X$501,22,1),""),"")</f>
        <v/>
      </c>
      <c r="N19" s="91"/>
      <c r="O19" s="92"/>
      <c r="P19" s="74" t="str">
        <f>IF(_xlfn.IFNA(VLOOKUP(IF(A19&lt;&gt;"",'Full danh sach'!$AE$3+'Danh sach - CS san xuat'!A19-1,FALSE),'Full danh sach'!$B$4:$X$501,23,1),"")&lt;&gt;0,_xlfn.IFNA(VLOOKUP(IF(A19&lt;&gt;"",'Full danh sach'!$AE$3+'Danh sach - CS san xuat'!A19-1,FALSE),'Full danh sach'!$B$4:$X$501,23,1),""),"")</f>
        <v/>
      </c>
      <c r="Q19" s="84"/>
      <c r="R19" s="85"/>
      <c r="S19" s="86"/>
    </row>
    <row r="20" spans="1:19" s="50" customFormat="1" ht="28.7" customHeight="1" x14ac:dyDescent="0.25">
      <c r="A20" s="74" t="str">
        <f>_xlfn.IFNA(IF(('Full danh sach'!$AF$3-'Full danh sach'!$AE$3+1)&lt;='Danh sach - CS san xuat'!A19,"",'Danh sach - CS san xuat'!A19+1),"")</f>
        <v/>
      </c>
      <c r="B20" s="84" t="str">
        <f>_xlfn.IFNA(VLOOKUP(IF(A20&lt;&gt;"",'Full danh sach'!$AE$3+'Danh sach - CS san xuat'!A20-1,FALSE),'Full danh sach'!$B$4:$D$501,3,1),"")&amp;_xlfn.IFNA(VLOOKUP(IF(A20&lt;&gt;"",'Full danh sach'!$AE$3+'Danh sach - CS san xuat'!A20-1,FALSE),'Full danh sach'!$B$4:$AB$501,27,1),"")</f>
        <v/>
      </c>
      <c r="C20" s="85"/>
      <c r="D20" s="85"/>
      <c r="E20" s="85"/>
      <c r="F20" s="86"/>
      <c r="G20" s="87" t="str">
        <f>_xlfn.IFNA(VLOOKUP(IF(A20&lt;&gt;"",'Full danh sach'!$AE$3+'Danh sach - CS san xuat'!A20-1,FALSE),'Full danh sach'!$B$4:$S$501,18,1),"")</f>
        <v/>
      </c>
      <c r="H20" s="88"/>
      <c r="I20" s="88"/>
      <c r="J20" s="88"/>
      <c r="K20" s="88"/>
      <c r="L20" s="89"/>
      <c r="M20" s="90" t="str">
        <f>IF(_xlfn.IFNA(VLOOKUP(IF(A20&lt;&gt;"",'Full danh sach'!$AE$3+'Danh sach - CS san xuat'!A20-1,FALSE),'Full danh sach'!$B$4:$X$501,22,1),"")&lt;&gt;0,_xlfn.IFNA(VLOOKUP(IF(A20&lt;&gt;"",'Full danh sach'!$AE$3+'Danh sach - CS san xuat'!A20-1,FALSE),'Full danh sach'!$B$4:$X$501,22,1),""),"")</f>
        <v/>
      </c>
      <c r="N20" s="91"/>
      <c r="O20" s="92"/>
      <c r="P20" s="74" t="str">
        <f>IF(_xlfn.IFNA(VLOOKUP(IF(A20&lt;&gt;"",'Full danh sach'!$AE$3+'Danh sach - CS san xuat'!A20-1,FALSE),'Full danh sach'!$B$4:$X$501,23,1),"")&lt;&gt;0,_xlfn.IFNA(VLOOKUP(IF(A20&lt;&gt;"",'Full danh sach'!$AE$3+'Danh sach - CS san xuat'!A20-1,FALSE),'Full danh sach'!$B$4:$X$501,23,1),""),"")</f>
        <v/>
      </c>
      <c r="Q20" s="93"/>
      <c r="R20" s="94"/>
      <c r="S20" s="95"/>
    </row>
    <row r="21" spans="1:19" s="50" customFormat="1" ht="28.7" customHeight="1" x14ac:dyDescent="0.25">
      <c r="A21" s="74" t="str">
        <f>_xlfn.IFNA(IF(('Full danh sach'!$AF$3-'Full danh sach'!$AE$3+1)&lt;='Danh sach - CS san xuat'!A20,"",'Danh sach - CS san xuat'!A20+1),"")</f>
        <v/>
      </c>
      <c r="B21" s="84" t="str">
        <f>_xlfn.IFNA(VLOOKUP(IF(A21&lt;&gt;"",'Full danh sach'!$AE$3+'Danh sach - CS san xuat'!A21-1,FALSE),'Full danh sach'!$B$4:$D$501,3,1),"")&amp;_xlfn.IFNA(VLOOKUP(IF(A21&lt;&gt;"",'Full danh sach'!$AE$3+'Danh sach - CS san xuat'!A21-1,FALSE),'Full danh sach'!$B$4:$AB$501,27,1),"")</f>
        <v/>
      </c>
      <c r="C21" s="85"/>
      <c r="D21" s="85"/>
      <c r="E21" s="85"/>
      <c r="F21" s="86"/>
      <c r="G21" s="87" t="str">
        <f>_xlfn.IFNA(VLOOKUP(IF(A21&lt;&gt;"",'Full danh sach'!$AE$3+'Danh sach - CS san xuat'!A21-1,FALSE),'Full danh sach'!$B$4:$S$501,18,1),"")</f>
        <v/>
      </c>
      <c r="H21" s="88"/>
      <c r="I21" s="88"/>
      <c r="J21" s="88"/>
      <c r="K21" s="88"/>
      <c r="L21" s="89"/>
      <c r="M21" s="90" t="str">
        <f>IF(_xlfn.IFNA(VLOOKUP(IF(A21&lt;&gt;"",'Full danh sach'!$AE$3+'Danh sach - CS san xuat'!A21-1,FALSE),'Full danh sach'!$B$4:$X$501,22,1),"")&lt;&gt;0,_xlfn.IFNA(VLOOKUP(IF(A21&lt;&gt;"",'Full danh sach'!$AE$3+'Danh sach - CS san xuat'!A21-1,FALSE),'Full danh sach'!$B$4:$X$501,22,1),""),"")</f>
        <v/>
      </c>
      <c r="N21" s="91"/>
      <c r="O21" s="92"/>
      <c r="P21" s="74" t="str">
        <f>IF(_xlfn.IFNA(VLOOKUP(IF(A21&lt;&gt;"",'Full danh sach'!$AE$3+'Danh sach - CS san xuat'!A21-1,FALSE),'Full danh sach'!$B$4:$X$501,23,1),"")&lt;&gt;0,_xlfn.IFNA(VLOOKUP(IF(A21&lt;&gt;"",'Full danh sach'!$AE$3+'Danh sach - CS san xuat'!A21-1,FALSE),'Full danh sach'!$B$4:$X$501,23,1),""),"")</f>
        <v/>
      </c>
      <c r="Q21" s="93"/>
      <c r="R21" s="94"/>
      <c r="S21" s="95"/>
    </row>
    <row r="22" spans="1:19" s="50" customFormat="1" ht="28.7" customHeight="1" x14ac:dyDescent="0.25">
      <c r="A22" s="74" t="str">
        <f>_xlfn.IFNA(IF(('Full danh sach'!$AF$3-'Full danh sach'!$AE$3+1)&lt;='Danh sach - CS san xuat'!A21,"",'Danh sach - CS san xuat'!A21+1),"")</f>
        <v/>
      </c>
      <c r="B22" s="84" t="str">
        <f>_xlfn.IFNA(VLOOKUP(IF(A22&lt;&gt;"",'Full danh sach'!$AE$3+'Danh sach - CS san xuat'!A22-1,FALSE),'Full danh sach'!$B$4:$D$501,3,1),"")&amp;_xlfn.IFNA(VLOOKUP(IF(A22&lt;&gt;"",'Full danh sach'!$AE$3+'Danh sach - CS san xuat'!A22-1,FALSE),'Full danh sach'!$B$4:$AB$501,27,1),"")</f>
        <v/>
      </c>
      <c r="C22" s="85"/>
      <c r="D22" s="85"/>
      <c r="E22" s="85"/>
      <c r="F22" s="86"/>
      <c r="G22" s="87" t="str">
        <f>_xlfn.IFNA(VLOOKUP(IF(A22&lt;&gt;"",'Full danh sach'!$AE$3+'Danh sach - CS san xuat'!A22-1,FALSE),'Full danh sach'!$B$4:$S$501,18,1),"")</f>
        <v/>
      </c>
      <c r="H22" s="88"/>
      <c r="I22" s="88"/>
      <c r="J22" s="88"/>
      <c r="K22" s="88"/>
      <c r="L22" s="89"/>
      <c r="M22" s="90" t="str">
        <f>IF(_xlfn.IFNA(VLOOKUP(IF(A22&lt;&gt;"",'Full danh sach'!$AE$3+'Danh sach - CS san xuat'!A22-1,FALSE),'Full danh sach'!$B$4:$X$501,22,1),"")&lt;&gt;0,_xlfn.IFNA(VLOOKUP(IF(A22&lt;&gt;"",'Full danh sach'!$AE$3+'Danh sach - CS san xuat'!A22-1,FALSE),'Full danh sach'!$B$4:$X$501,22,1),""),"")</f>
        <v/>
      </c>
      <c r="N22" s="91"/>
      <c r="O22" s="92"/>
      <c r="P22" s="74" t="str">
        <f>IF(_xlfn.IFNA(VLOOKUP(IF(A22&lt;&gt;"",'Full danh sach'!$AE$3+'Danh sach - CS san xuat'!A22-1,FALSE),'Full danh sach'!$B$4:$X$501,23,1),"")&lt;&gt;0,_xlfn.IFNA(VLOOKUP(IF(A22&lt;&gt;"",'Full danh sach'!$AE$3+'Danh sach - CS san xuat'!A22-1,FALSE),'Full danh sach'!$B$4:$X$501,23,1),""),"")</f>
        <v/>
      </c>
      <c r="Q22" s="93"/>
      <c r="R22" s="94"/>
      <c r="S22" s="95"/>
    </row>
    <row r="23" spans="1:19" s="50" customFormat="1" ht="28.7" customHeight="1" x14ac:dyDescent="0.25">
      <c r="A23" s="74" t="str">
        <f>_xlfn.IFNA(IF(('Full danh sach'!$AF$3-'Full danh sach'!$AE$3+1)&lt;='Danh sach - CS san xuat'!A22,"",'Danh sach - CS san xuat'!A22+1),"")</f>
        <v/>
      </c>
      <c r="B23" s="84" t="str">
        <f>_xlfn.IFNA(VLOOKUP(IF(A23&lt;&gt;"",'Full danh sach'!$AE$3+'Danh sach - CS san xuat'!A23-1,FALSE),'Full danh sach'!$B$4:$D$501,3,1),"")&amp;_xlfn.IFNA(VLOOKUP(IF(A23&lt;&gt;"",'Full danh sach'!$AE$3+'Danh sach - CS san xuat'!A23-1,FALSE),'Full danh sach'!$B$4:$AB$501,27,1),"")</f>
        <v/>
      </c>
      <c r="C23" s="85"/>
      <c r="D23" s="85"/>
      <c r="E23" s="85"/>
      <c r="F23" s="86"/>
      <c r="G23" s="87" t="str">
        <f>_xlfn.IFNA(VLOOKUP(IF(A23&lt;&gt;"",'Full danh sach'!$AE$3+'Danh sach - CS san xuat'!A23-1,FALSE),'Full danh sach'!$B$4:$S$501,18,1),"")</f>
        <v/>
      </c>
      <c r="H23" s="88"/>
      <c r="I23" s="88"/>
      <c r="J23" s="88"/>
      <c r="K23" s="88"/>
      <c r="L23" s="89"/>
      <c r="M23" s="90" t="str">
        <f>IF(_xlfn.IFNA(VLOOKUP(IF(A23&lt;&gt;"",'Full danh sach'!$AE$3+'Danh sach - CS san xuat'!A23-1,FALSE),'Full danh sach'!$B$4:$X$501,22,1),"")&lt;&gt;0,_xlfn.IFNA(VLOOKUP(IF(A23&lt;&gt;"",'Full danh sach'!$AE$3+'Danh sach - CS san xuat'!A23-1,FALSE),'Full danh sach'!$B$4:$X$501,22,1),""),"")</f>
        <v/>
      </c>
      <c r="N23" s="91"/>
      <c r="O23" s="92"/>
      <c r="P23" s="74" t="str">
        <f>IF(_xlfn.IFNA(VLOOKUP(IF(A23&lt;&gt;"",'Full danh sach'!$AE$3+'Danh sach - CS san xuat'!A23-1,FALSE),'Full danh sach'!$B$4:$X$501,23,1),"")&lt;&gt;0,_xlfn.IFNA(VLOOKUP(IF(A23&lt;&gt;"",'Full danh sach'!$AE$3+'Danh sach - CS san xuat'!A23-1,FALSE),'Full danh sach'!$B$4:$X$501,23,1),""),"")</f>
        <v/>
      </c>
      <c r="Q23" s="93"/>
      <c r="R23" s="94"/>
      <c r="S23" s="95"/>
    </row>
    <row r="24" spans="1:19" s="50" customFormat="1" ht="28.7" customHeight="1" x14ac:dyDescent="0.25">
      <c r="A24" s="74" t="str">
        <f>_xlfn.IFNA(IF(('Full danh sach'!$AF$3-'Full danh sach'!$AE$3+1)&lt;='Danh sach - CS san xuat'!A23,"",'Danh sach - CS san xuat'!A23+1),"")</f>
        <v/>
      </c>
      <c r="B24" s="84" t="str">
        <f>_xlfn.IFNA(VLOOKUP(IF(A24&lt;&gt;"",'Full danh sach'!$AE$3+'Danh sach - CS san xuat'!A24-1,FALSE),'Full danh sach'!$B$4:$D$501,3,1),"")&amp;_xlfn.IFNA(VLOOKUP(IF(A24&lt;&gt;"",'Full danh sach'!$AE$3+'Danh sach - CS san xuat'!A24-1,FALSE),'Full danh sach'!$B$4:$AB$501,27,1),"")</f>
        <v/>
      </c>
      <c r="C24" s="85"/>
      <c r="D24" s="85"/>
      <c r="E24" s="85"/>
      <c r="F24" s="86"/>
      <c r="G24" s="87" t="str">
        <f>_xlfn.IFNA(VLOOKUP(IF(A24&lt;&gt;"",'Full danh sach'!$AE$3+'Danh sach - CS san xuat'!A24-1,FALSE),'Full danh sach'!$B$4:$S$501,18,1),"")</f>
        <v/>
      </c>
      <c r="H24" s="88"/>
      <c r="I24" s="88"/>
      <c r="J24" s="88"/>
      <c r="K24" s="88"/>
      <c r="L24" s="89"/>
      <c r="M24" s="90" t="str">
        <f>IF(_xlfn.IFNA(VLOOKUP(IF(A24&lt;&gt;"",'Full danh sach'!$AE$3+'Danh sach - CS san xuat'!A24-1,FALSE),'Full danh sach'!$B$4:$X$501,22,1),"")&lt;&gt;0,_xlfn.IFNA(VLOOKUP(IF(A24&lt;&gt;"",'Full danh sach'!$AE$3+'Danh sach - CS san xuat'!A24-1,FALSE),'Full danh sach'!$B$4:$X$501,22,1),""),"")</f>
        <v/>
      </c>
      <c r="N24" s="91"/>
      <c r="O24" s="92"/>
      <c r="P24" s="74" t="str">
        <f>IF(_xlfn.IFNA(VLOOKUP(IF(A24&lt;&gt;"",'Full danh sach'!$AE$3+'Danh sach - CS san xuat'!A24-1,FALSE),'Full danh sach'!$B$4:$X$501,23,1),"")&lt;&gt;0,_xlfn.IFNA(VLOOKUP(IF(A24&lt;&gt;"",'Full danh sach'!$AE$3+'Danh sach - CS san xuat'!A24-1,FALSE),'Full danh sach'!$B$4:$X$501,23,1),""),"")</f>
        <v/>
      </c>
      <c r="Q24" s="93"/>
      <c r="R24" s="94"/>
      <c r="S24" s="95"/>
    </row>
    <row r="25" spans="1:19" s="50" customFormat="1" ht="28.7" customHeight="1" x14ac:dyDescent="0.25">
      <c r="A25" s="74" t="str">
        <f>_xlfn.IFNA(IF(('Full danh sach'!$AF$3-'Full danh sach'!$AE$3+1)&lt;='Danh sach - CS san xuat'!A24,"",'Danh sach - CS san xuat'!A24+1),"")</f>
        <v/>
      </c>
      <c r="B25" s="84" t="str">
        <f>_xlfn.IFNA(VLOOKUP(IF(A25&lt;&gt;"",'Full danh sach'!$AE$3+'Danh sach - CS san xuat'!A25-1,FALSE),'Full danh sach'!$B$4:$D$501,3,1),"")&amp;_xlfn.IFNA(VLOOKUP(IF(A25&lt;&gt;"",'Full danh sach'!$AE$3+'Danh sach - CS san xuat'!A25-1,FALSE),'Full danh sach'!$B$4:$AB$501,27,1),"")</f>
        <v/>
      </c>
      <c r="C25" s="85"/>
      <c r="D25" s="85"/>
      <c r="E25" s="85"/>
      <c r="F25" s="86"/>
      <c r="G25" s="87" t="str">
        <f>_xlfn.IFNA(VLOOKUP(IF(A25&lt;&gt;"",'Full danh sach'!$AE$3+'Danh sach - CS san xuat'!A25-1,FALSE),'Full danh sach'!$B$4:$S$501,18,1),"")</f>
        <v/>
      </c>
      <c r="H25" s="88"/>
      <c r="I25" s="88"/>
      <c r="J25" s="88"/>
      <c r="K25" s="88"/>
      <c r="L25" s="89"/>
      <c r="M25" s="90" t="str">
        <f>IF(_xlfn.IFNA(VLOOKUP(IF(A25&lt;&gt;"",'Full danh sach'!$AE$3+'Danh sach - CS san xuat'!A25-1,FALSE),'Full danh sach'!$B$4:$X$501,22,1),"")&lt;&gt;0,_xlfn.IFNA(VLOOKUP(IF(A25&lt;&gt;"",'Full danh sach'!$AE$3+'Danh sach - CS san xuat'!A25-1,FALSE),'Full danh sach'!$B$4:$X$501,22,1),""),"")</f>
        <v/>
      </c>
      <c r="N25" s="91"/>
      <c r="O25" s="92"/>
      <c r="P25" s="74" t="str">
        <f>IF(_xlfn.IFNA(VLOOKUP(IF(A25&lt;&gt;"",'Full danh sach'!$AE$3+'Danh sach - CS san xuat'!A25-1,FALSE),'Full danh sach'!$B$4:$X$501,23,1),"")&lt;&gt;0,_xlfn.IFNA(VLOOKUP(IF(A25&lt;&gt;"",'Full danh sach'!$AE$3+'Danh sach - CS san xuat'!A25-1,FALSE),'Full danh sach'!$B$4:$X$501,23,1),""),"")</f>
        <v/>
      </c>
      <c r="Q25" s="93"/>
      <c r="R25" s="94"/>
      <c r="S25" s="95"/>
    </row>
    <row r="26" spans="1:19" s="50" customFormat="1" ht="28.7" customHeight="1" x14ac:dyDescent="0.25">
      <c r="A26" s="74" t="str">
        <f>_xlfn.IFNA(IF(('Full danh sach'!$AF$3-'Full danh sach'!$AE$3+1)&lt;='Danh sach - CS san xuat'!A25,"",'Danh sach - CS san xuat'!A25+1),"")</f>
        <v/>
      </c>
      <c r="B26" s="84" t="str">
        <f>_xlfn.IFNA(VLOOKUP(IF(A26&lt;&gt;"",'Full danh sach'!$AE$3+'Danh sach - CS san xuat'!A26-1,FALSE),'Full danh sach'!$B$4:$D$501,3,1),"")&amp;_xlfn.IFNA(VLOOKUP(IF(A26&lt;&gt;"",'Full danh sach'!$AE$3+'Danh sach - CS san xuat'!A26-1,FALSE),'Full danh sach'!$B$4:$AB$501,27,1),"")</f>
        <v/>
      </c>
      <c r="C26" s="85"/>
      <c r="D26" s="85"/>
      <c r="E26" s="85"/>
      <c r="F26" s="86"/>
      <c r="G26" s="87" t="str">
        <f>_xlfn.IFNA(VLOOKUP(IF(A26&lt;&gt;"",'Full danh sach'!$AE$3+'Danh sach - CS san xuat'!A26-1,FALSE),'Full danh sach'!$B$4:$S$501,18,1),"")</f>
        <v/>
      </c>
      <c r="H26" s="88"/>
      <c r="I26" s="88"/>
      <c r="J26" s="88"/>
      <c r="K26" s="88"/>
      <c r="L26" s="89"/>
      <c r="M26" s="90" t="str">
        <f>IF(_xlfn.IFNA(VLOOKUP(IF(A26&lt;&gt;"",'Full danh sach'!$AE$3+'Danh sach - CS san xuat'!A26-1,FALSE),'Full danh sach'!$B$4:$X$501,22,1),"")&lt;&gt;0,_xlfn.IFNA(VLOOKUP(IF(A26&lt;&gt;"",'Full danh sach'!$AE$3+'Danh sach - CS san xuat'!A26-1,FALSE),'Full danh sach'!$B$4:$X$501,22,1),""),"")</f>
        <v/>
      </c>
      <c r="N26" s="91"/>
      <c r="O26" s="92"/>
      <c r="P26" s="74" t="str">
        <f>IF(_xlfn.IFNA(VLOOKUP(IF(A26&lt;&gt;"",'Full danh sach'!$AE$3+'Danh sach - CS san xuat'!A26-1,FALSE),'Full danh sach'!$B$4:$X$501,23,1),"")&lt;&gt;0,_xlfn.IFNA(VLOOKUP(IF(A26&lt;&gt;"",'Full danh sach'!$AE$3+'Danh sach - CS san xuat'!A26-1,FALSE),'Full danh sach'!$B$4:$X$501,23,1),""),"")</f>
        <v/>
      </c>
      <c r="Q26" s="93"/>
      <c r="R26" s="94"/>
      <c r="S26" s="95"/>
    </row>
    <row r="27" spans="1:19" s="50" customFormat="1" ht="28.7" customHeight="1" x14ac:dyDescent="0.25">
      <c r="A27" s="74" t="str">
        <f>_xlfn.IFNA(IF(('Full danh sach'!$AF$3-'Full danh sach'!$AE$3+1)&lt;='Danh sach - CS san xuat'!A26,"",'Danh sach - CS san xuat'!A26+1),"")</f>
        <v/>
      </c>
      <c r="B27" s="84" t="str">
        <f>_xlfn.IFNA(VLOOKUP(IF(A27&lt;&gt;"",'Full danh sach'!$AE$3+'Danh sach - CS san xuat'!A27-1,FALSE),'Full danh sach'!$B$4:$D$501,3,1),"")&amp;_xlfn.IFNA(VLOOKUP(IF(A27&lt;&gt;"",'Full danh sach'!$AE$3+'Danh sach - CS san xuat'!A27-1,FALSE),'Full danh sach'!$B$4:$AB$501,27,1),"")</f>
        <v/>
      </c>
      <c r="C27" s="85"/>
      <c r="D27" s="85"/>
      <c r="E27" s="85"/>
      <c r="F27" s="86"/>
      <c r="G27" s="87" t="str">
        <f>_xlfn.IFNA(VLOOKUP(IF(A27&lt;&gt;"",'Full danh sach'!$AE$3+'Danh sach - CS san xuat'!A27-1,FALSE),'Full danh sach'!$B$4:$S$501,18,1),"")</f>
        <v/>
      </c>
      <c r="H27" s="88"/>
      <c r="I27" s="88"/>
      <c r="J27" s="88"/>
      <c r="K27" s="88"/>
      <c r="L27" s="89"/>
      <c r="M27" s="90" t="str">
        <f>IF(_xlfn.IFNA(VLOOKUP(IF(A27&lt;&gt;"",'Full danh sach'!$AE$3+'Danh sach - CS san xuat'!A27-1,FALSE),'Full danh sach'!$B$4:$X$501,22,1),"")&lt;&gt;0,_xlfn.IFNA(VLOOKUP(IF(A27&lt;&gt;"",'Full danh sach'!$AE$3+'Danh sach - CS san xuat'!A27-1,FALSE),'Full danh sach'!$B$4:$X$501,22,1),""),"")</f>
        <v/>
      </c>
      <c r="N27" s="91"/>
      <c r="O27" s="92"/>
      <c r="P27" s="74" t="str">
        <f>IF(_xlfn.IFNA(VLOOKUP(IF(A27&lt;&gt;"",'Full danh sach'!$AE$3+'Danh sach - CS san xuat'!A27-1,FALSE),'Full danh sach'!$B$4:$X$501,23,1),"")&lt;&gt;0,_xlfn.IFNA(VLOOKUP(IF(A27&lt;&gt;"",'Full danh sach'!$AE$3+'Danh sach - CS san xuat'!A27-1,FALSE),'Full danh sach'!$B$4:$X$501,23,1),""),"")</f>
        <v/>
      </c>
      <c r="Q27" s="93"/>
      <c r="R27" s="94"/>
      <c r="S27" s="95"/>
    </row>
    <row r="28" spans="1:19" s="50" customFormat="1" ht="28.7" customHeight="1" x14ac:dyDescent="0.25">
      <c r="A28" s="74" t="str">
        <f>_xlfn.IFNA(IF(('Full danh sach'!$AF$3-'Full danh sach'!$AE$3+1)&lt;='Danh sach - CS san xuat'!A27,"",'Danh sach - CS san xuat'!A27+1),"")</f>
        <v/>
      </c>
      <c r="B28" s="84" t="str">
        <f>_xlfn.IFNA(VLOOKUP(IF(A28&lt;&gt;"",'Full danh sach'!$AE$3+'Danh sach - CS san xuat'!A28-1,FALSE),'Full danh sach'!$B$4:$D$501,3,1),"")&amp;_xlfn.IFNA(VLOOKUP(IF(A28&lt;&gt;"",'Full danh sach'!$AE$3+'Danh sach - CS san xuat'!A28-1,FALSE),'Full danh sach'!$B$4:$AB$501,27,1),"")</f>
        <v/>
      </c>
      <c r="C28" s="85"/>
      <c r="D28" s="85"/>
      <c r="E28" s="85"/>
      <c r="F28" s="86"/>
      <c r="G28" s="87" t="str">
        <f>_xlfn.IFNA(VLOOKUP(IF(A28&lt;&gt;"",'Full danh sach'!$AE$3+'Danh sach - CS san xuat'!A28-1,FALSE),'Full danh sach'!$B$4:$S$501,18,1),"")</f>
        <v/>
      </c>
      <c r="H28" s="88"/>
      <c r="I28" s="88"/>
      <c r="J28" s="88"/>
      <c r="K28" s="88"/>
      <c r="L28" s="89"/>
      <c r="M28" s="90" t="str">
        <f>IF(_xlfn.IFNA(VLOOKUP(IF(A28&lt;&gt;"",'Full danh sach'!$AE$3+'Danh sach - CS san xuat'!A28-1,FALSE),'Full danh sach'!$B$4:$X$501,22,1),"")&lt;&gt;0,_xlfn.IFNA(VLOOKUP(IF(A28&lt;&gt;"",'Full danh sach'!$AE$3+'Danh sach - CS san xuat'!A28-1,FALSE),'Full danh sach'!$B$4:$X$501,22,1),""),"")</f>
        <v/>
      </c>
      <c r="N28" s="91"/>
      <c r="O28" s="92"/>
      <c r="P28" s="74" t="str">
        <f>IF(_xlfn.IFNA(VLOOKUP(IF(A28&lt;&gt;"",'Full danh sach'!$AE$3+'Danh sach - CS san xuat'!A28-1,FALSE),'Full danh sach'!$B$4:$X$501,23,1),"")&lt;&gt;0,_xlfn.IFNA(VLOOKUP(IF(A28&lt;&gt;"",'Full danh sach'!$AE$3+'Danh sach - CS san xuat'!A28-1,FALSE),'Full danh sach'!$B$4:$X$501,23,1),""),"")</f>
        <v/>
      </c>
      <c r="Q28" s="93"/>
      <c r="R28" s="94"/>
      <c r="S28" s="95"/>
    </row>
    <row r="29" spans="1:19" s="50" customFormat="1" ht="28.7" customHeight="1" x14ac:dyDescent="0.25">
      <c r="A29" s="74" t="str">
        <f>_xlfn.IFNA(IF(('Full danh sach'!$AF$3-'Full danh sach'!$AE$3+1)&lt;='Danh sach - CS san xuat'!A28,"",'Danh sach - CS san xuat'!A28+1),"")</f>
        <v/>
      </c>
      <c r="B29" s="84" t="str">
        <f>_xlfn.IFNA(VLOOKUP(IF(A29&lt;&gt;"",'Full danh sach'!$AE$3+'Danh sach - CS san xuat'!A29-1,FALSE),'Full danh sach'!$B$4:$D$501,3,1),"")&amp;_xlfn.IFNA(VLOOKUP(IF(A29&lt;&gt;"",'Full danh sach'!$AE$3+'Danh sach - CS san xuat'!A29-1,FALSE),'Full danh sach'!$B$4:$AB$501,27,1),"")</f>
        <v/>
      </c>
      <c r="C29" s="85"/>
      <c r="D29" s="85"/>
      <c r="E29" s="85"/>
      <c r="F29" s="86"/>
      <c r="G29" s="87" t="str">
        <f>_xlfn.IFNA(VLOOKUP(IF(A29&lt;&gt;"",'Full danh sach'!$AE$3+'Danh sach - CS san xuat'!A29-1,FALSE),'Full danh sach'!$B$4:$S$501,18,1),"")</f>
        <v/>
      </c>
      <c r="H29" s="88"/>
      <c r="I29" s="88"/>
      <c r="J29" s="88"/>
      <c r="K29" s="88"/>
      <c r="L29" s="89"/>
      <c r="M29" s="90" t="str">
        <f>IF(_xlfn.IFNA(VLOOKUP(IF(A29&lt;&gt;"",'Full danh sach'!$AE$3+'Danh sach - CS san xuat'!A29-1,FALSE),'Full danh sach'!$B$4:$X$501,22,1),"")&lt;&gt;0,_xlfn.IFNA(VLOOKUP(IF(A29&lt;&gt;"",'Full danh sach'!$AE$3+'Danh sach - CS san xuat'!A29-1,FALSE),'Full danh sach'!$B$4:$X$501,22,1),""),"")</f>
        <v/>
      </c>
      <c r="N29" s="91"/>
      <c r="O29" s="92"/>
      <c r="P29" s="74" t="str">
        <f>IF(_xlfn.IFNA(VLOOKUP(IF(A29&lt;&gt;"",'Full danh sach'!$AE$3+'Danh sach - CS san xuat'!A29-1,FALSE),'Full danh sach'!$B$4:$X$501,23,1),"")&lt;&gt;0,_xlfn.IFNA(VLOOKUP(IF(A29&lt;&gt;"",'Full danh sach'!$AE$3+'Danh sach - CS san xuat'!A29-1,FALSE),'Full danh sach'!$B$4:$X$501,23,1),""),"")</f>
        <v/>
      </c>
      <c r="Q29" s="93"/>
      <c r="R29" s="94"/>
      <c r="S29" s="95"/>
    </row>
    <row r="30" spans="1:19" s="50" customFormat="1" ht="28.7" customHeight="1" x14ac:dyDescent="0.25">
      <c r="A30" s="74" t="str">
        <f>_xlfn.IFNA(IF(('Full danh sach'!$AF$3-'Full danh sach'!$AE$3+1)&lt;='Danh sach - CS san xuat'!A29,"",'Danh sach - CS san xuat'!A29+1),"")</f>
        <v/>
      </c>
      <c r="B30" s="84" t="str">
        <f>_xlfn.IFNA(VLOOKUP(IF(A30&lt;&gt;"",'Full danh sach'!$AE$3+'Danh sach - CS san xuat'!A30-1,FALSE),'Full danh sach'!$B$4:$D$501,3,1),"")&amp;_xlfn.IFNA(VLOOKUP(IF(A30&lt;&gt;"",'Full danh sach'!$AE$3+'Danh sach - CS san xuat'!A30-1,FALSE),'Full danh sach'!$B$4:$AB$501,27,1),"")</f>
        <v/>
      </c>
      <c r="C30" s="85"/>
      <c r="D30" s="85"/>
      <c r="E30" s="85"/>
      <c r="F30" s="86"/>
      <c r="G30" s="87" t="str">
        <f>_xlfn.IFNA(VLOOKUP(IF(A30&lt;&gt;"",'Full danh sach'!$AE$3+'Danh sach - CS san xuat'!A30-1,FALSE),'Full danh sach'!$B$4:$S$501,18,1),"")</f>
        <v/>
      </c>
      <c r="H30" s="88"/>
      <c r="I30" s="88"/>
      <c r="J30" s="88"/>
      <c r="K30" s="88"/>
      <c r="L30" s="89"/>
      <c r="M30" s="90" t="str">
        <f>IF(_xlfn.IFNA(VLOOKUP(IF(A30&lt;&gt;"",'Full danh sach'!$AE$3+'Danh sach - CS san xuat'!A30-1,FALSE),'Full danh sach'!$B$4:$X$501,22,1),"")&lt;&gt;0,_xlfn.IFNA(VLOOKUP(IF(A30&lt;&gt;"",'Full danh sach'!$AE$3+'Danh sach - CS san xuat'!A30-1,FALSE),'Full danh sach'!$B$4:$X$501,22,1),""),"")</f>
        <v/>
      </c>
      <c r="N30" s="91"/>
      <c r="O30" s="92"/>
      <c r="P30" s="74" t="str">
        <f>IF(_xlfn.IFNA(VLOOKUP(IF(A30&lt;&gt;"",'Full danh sach'!$AE$3+'Danh sach - CS san xuat'!A30-1,FALSE),'Full danh sach'!$B$4:$X$501,23,1),"")&lt;&gt;0,_xlfn.IFNA(VLOOKUP(IF(A30&lt;&gt;"",'Full danh sach'!$AE$3+'Danh sach - CS san xuat'!A30-1,FALSE),'Full danh sach'!$B$4:$X$501,23,1),""),"")</f>
        <v/>
      </c>
      <c r="Q30" s="93"/>
      <c r="R30" s="94"/>
      <c r="S30" s="95"/>
    </row>
    <row r="31" spans="1:19" s="50" customFormat="1" ht="28.7" customHeight="1" x14ac:dyDescent="0.25">
      <c r="A31" s="74" t="str">
        <f>_xlfn.IFNA(IF(('Full danh sach'!$AF$3-'Full danh sach'!$AE$3+1)&lt;='Danh sach - CS san xuat'!A30,"",'Danh sach - CS san xuat'!A30+1),"")</f>
        <v/>
      </c>
      <c r="B31" s="84" t="str">
        <f>_xlfn.IFNA(VLOOKUP(IF(A31&lt;&gt;"",'Full danh sach'!$AE$3+'Danh sach - CS san xuat'!A31-1,FALSE),'Full danh sach'!$B$4:$D$501,3,1),"")&amp;_xlfn.IFNA(VLOOKUP(IF(A31&lt;&gt;"",'Full danh sach'!$AE$3+'Danh sach - CS san xuat'!A31-1,FALSE),'Full danh sach'!$B$4:$AB$501,27,1),"")</f>
        <v/>
      </c>
      <c r="C31" s="85"/>
      <c r="D31" s="85"/>
      <c r="E31" s="85"/>
      <c r="F31" s="86"/>
      <c r="G31" s="87" t="str">
        <f>_xlfn.IFNA(VLOOKUP(IF(A31&lt;&gt;"",'Full danh sach'!$AE$3+'Danh sach - CS san xuat'!A31-1,FALSE),'Full danh sach'!$B$4:$S$501,18,1),"")</f>
        <v/>
      </c>
      <c r="H31" s="88"/>
      <c r="I31" s="88"/>
      <c r="J31" s="88"/>
      <c r="K31" s="88"/>
      <c r="L31" s="89"/>
      <c r="M31" s="90" t="str">
        <f>IF(_xlfn.IFNA(VLOOKUP(IF(A31&lt;&gt;"",'Full danh sach'!$AE$3+'Danh sach - CS san xuat'!A31-1,FALSE),'Full danh sach'!$B$4:$X$501,22,1),"")&lt;&gt;0,_xlfn.IFNA(VLOOKUP(IF(A31&lt;&gt;"",'Full danh sach'!$AE$3+'Danh sach - CS san xuat'!A31-1,FALSE),'Full danh sach'!$B$4:$X$501,22,1),""),"")</f>
        <v/>
      </c>
      <c r="N31" s="91"/>
      <c r="O31" s="92"/>
      <c r="P31" s="74" t="str">
        <f>IF(_xlfn.IFNA(VLOOKUP(IF(A31&lt;&gt;"",'Full danh sach'!$AE$3+'Danh sach - CS san xuat'!A31-1,FALSE),'Full danh sach'!$B$4:$X$501,23,1),"")&lt;&gt;0,_xlfn.IFNA(VLOOKUP(IF(A31&lt;&gt;"",'Full danh sach'!$AE$3+'Danh sach - CS san xuat'!A31-1,FALSE),'Full danh sach'!$B$4:$X$501,23,1),""),"")</f>
        <v/>
      </c>
      <c r="Q31" s="93"/>
      <c r="R31" s="94"/>
      <c r="S31" s="95"/>
    </row>
    <row r="32" spans="1:19" s="50" customFormat="1" ht="28.7" customHeight="1" x14ac:dyDescent="0.25">
      <c r="A32" s="74" t="str">
        <f>_xlfn.IFNA(IF(('Full danh sach'!$AF$3-'Full danh sach'!$AE$3+1)&lt;='Danh sach - CS san xuat'!A31,"",'Danh sach - CS san xuat'!A31+1),"")</f>
        <v/>
      </c>
      <c r="B32" s="84" t="str">
        <f>_xlfn.IFNA(VLOOKUP(IF(A32&lt;&gt;"",'Full danh sach'!$AE$3+'Danh sach - CS san xuat'!A32-1,FALSE),'Full danh sach'!$B$4:$D$501,3,1),"")&amp;_xlfn.IFNA(VLOOKUP(IF(A32&lt;&gt;"",'Full danh sach'!$AE$3+'Danh sach - CS san xuat'!A32-1,FALSE),'Full danh sach'!$B$4:$AB$501,27,1),"")</f>
        <v/>
      </c>
      <c r="C32" s="85"/>
      <c r="D32" s="85"/>
      <c r="E32" s="85"/>
      <c r="F32" s="86"/>
      <c r="G32" s="87" t="str">
        <f>_xlfn.IFNA(VLOOKUP(IF(A32&lt;&gt;"",'Full danh sach'!$AE$3+'Danh sach - CS san xuat'!A32-1,FALSE),'Full danh sach'!$B$4:$S$501,18,1),"")</f>
        <v/>
      </c>
      <c r="H32" s="88"/>
      <c r="I32" s="88"/>
      <c r="J32" s="88"/>
      <c r="K32" s="88"/>
      <c r="L32" s="89"/>
      <c r="M32" s="90" t="str">
        <f>IF(_xlfn.IFNA(VLOOKUP(IF(A32&lt;&gt;"",'Full danh sach'!$AE$3+'Danh sach - CS san xuat'!A32-1,FALSE),'Full danh sach'!$B$4:$X$501,22,1),"")&lt;&gt;0,_xlfn.IFNA(VLOOKUP(IF(A32&lt;&gt;"",'Full danh sach'!$AE$3+'Danh sach - CS san xuat'!A32-1,FALSE),'Full danh sach'!$B$4:$X$501,22,1),""),"")</f>
        <v/>
      </c>
      <c r="N32" s="91"/>
      <c r="O32" s="92"/>
      <c r="P32" s="74" t="str">
        <f>IF(_xlfn.IFNA(VLOOKUP(IF(A32&lt;&gt;"",'Full danh sach'!$AE$3+'Danh sach - CS san xuat'!A32-1,FALSE),'Full danh sach'!$B$4:$X$501,23,1),"")&lt;&gt;0,_xlfn.IFNA(VLOOKUP(IF(A32&lt;&gt;"",'Full danh sach'!$AE$3+'Danh sach - CS san xuat'!A32-1,FALSE),'Full danh sach'!$B$4:$X$501,23,1),""),"")</f>
        <v/>
      </c>
      <c r="Q32" s="93"/>
      <c r="R32" s="94"/>
      <c r="S32" s="95"/>
    </row>
    <row r="33" spans="1:19" s="50" customFormat="1" ht="28.7" customHeight="1" x14ac:dyDescent="0.25">
      <c r="A33" s="74" t="str">
        <f>_xlfn.IFNA(IF(('Full danh sach'!$AF$3-'Full danh sach'!$AE$3+1)&lt;='Danh sach - CS san xuat'!A32,"",'Danh sach - CS san xuat'!A32+1),"")</f>
        <v/>
      </c>
      <c r="B33" s="84" t="str">
        <f>_xlfn.IFNA(VLOOKUP(IF(A33&lt;&gt;"",'Full danh sach'!$AE$3+'Danh sach - CS san xuat'!A33-1,FALSE),'Full danh sach'!$B$4:$D$501,3,1),"")&amp;_xlfn.IFNA(VLOOKUP(IF(A33&lt;&gt;"",'Full danh sach'!$AE$3+'Danh sach - CS san xuat'!A33-1,FALSE),'Full danh sach'!$B$4:$AB$501,27,1),"")</f>
        <v/>
      </c>
      <c r="C33" s="85"/>
      <c r="D33" s="85"/>
      <c r="E33" s="85"/>
      <c r="F33" s="86"/>
      <c r="G33" s="87" t="str">
        <f>_xlfn.IFNA(VLOOKUP(IF(A33&lt;&gt;"",'Full danh sach'!$AE$3+'Danh sach - CS san xuat'!A33-1,FALSE),'Full danh sach'!$B$4:$S$501,18,1),"")</f>
        <v/>
      </c>
      <c r="H33" s="88"/>
      <c r="I33" s="88"/>
      <c r="J33" s="88"/>
      <c r="K33" s="88"/>
      <c r="L33" s="89"/>
      <c r="M33" s="90" t="str">
        <f>IF(_xlfn.IFNA(VLOOKUP(IF(A33&lt;&gt;"",'Full danh sach'!$AE$3+'Danh sach - CS san xuat'!A33-1,FALSE),'Full danh sach'!$B$4:$X$501,22,1),"")&lt;&gt;0,_xlfn.IFNA(VLOOKUP(IF(A33&lt;&gt;"",'Full danh sach'!$AE$3+'Danh sach - CS san xuat'!A33-1,FALSE),'Full danh sach'!$B$4:$X$501,22,1),""),"")</f>
        <v/>
      </c>
      <c r="N33" s="91"/>
      <c r="O33" s="92"/>
      <c r="P33" s="74" t="str">
        <f>IF(_xlfn.IFNA(VLOOKUP(IF(A33&lt;&gt;"",'Full danh sach'!$AE$3+'Danh sach - CS san xuat'!A33-1,FALSE),'Full danh sach'!$B$4:$X$501,23,1),"")&lt;&gt;0,_xlfn.IFNA(VLOOKUP(IF(A33&lt;&gt;"",'Full danh sach'!$AE$3+'Danh sach - CS san xuat'!A33-1,FALSE),'Full danh sach'!$B$4:$X$501,23,1),""),"")</f>
        <v/>
      </c>
      <c r="Q33" s="93"/>
      <c r="R33" s="94"/>
      <c r="S33" s="95"/>
    </row>
    <row r="34" spans="1:19" s="50" customFormat="1" ht="28.7" customHeight="1" x14ac:dyDescent="0.25">
      <c r="A34" s="74" t="str">
        <f>_xlfn.IFNA(IF(('Full danh sach'!$AF$3-'Full danh sach'!$AE$3+1)&lt;='Danh sach - CS san xuat'!A33,"",'Danh sach - CS san xuat'!A33+1),"")</f>
        <v/>
      </c>
      <c r="B34" s="84" t="str">
        <f>_xlfn.IFNA(VLOOKUP(IF(A34&lt;&gt;"",'Full danh sach'!$AE$3+'Danh sach - CS san xuat'!A34-1,FALSE),'Full danh sach'!$B$4:$D$501,3,1),"")&amp;_xlfn.IFNA(VLOOKUP(IF(A34&lt;&gt;"",'Full danh sach'!$AE$3+'Danh sach - CS san xuat'!A34-1,FALSE),'Full danh sach'!$B$4:$AB$501,27,1),"")</f>
        <v/>
      </c>
      <c r="C34" s="85"/>
      <c r="D34" s="85"/>
      <c r="E34" s="85"/>
      <c r="F34" s="86"/>
      <c r="G34" s="87" t="str">
        <f>_xlfn.IFNA(VLOOKUP(IF(A34&lt;&gt;"",'Full danh sach'!$AE$3+'Danh sach - CS san xuat'!A34-1,FALSE),'Full danh sach'!$B$4:$S$501,18,1),"")</f>
        <v/>
      </c>
      <c r="H34" s="88"/>
      <c r="I34" s="88"/>
      <c r="J34" s="88"/>
      <c r="K34" s="88"/>
      <c r="L34" s="89"/>
      <c r="M34" s="90" t="str">
        <f>IF(_xlfn.IFNA(VLOOKUP(IF(A34&lt;&gt;"",'Full danh sach'!$AE$3+'Danh sach - CS san xuat'!A34-1,FALSE),'Full danh sach'!$B$4:$X$501,22,1),"")&lt;&gt;0,_xlfn.IFNA(VLOOKUP(IF(A34&lt;&gt;"",'Full danh sach'!$AE$3+'Danh sach - CS san xuat'!A34-1,FALSE),'Full danh sach'!$B$4:$X$501,22,1),""),"")</f>
        <v/>
      </c>
      <c r="N34" s="91"/>
      <c r="O34" s="92"/>
      <c r="P34" s="74" t="str">
        <f>IF(_xlfn.IFNA(VLOOKUP(IF(A34&lt;&gt;"",'Full danh sach'!$AE$3+'Danh sach - CS san xuat'!A34-1,FALSE),'Full danh sach'!$B$4:$X$501,23,1),"")&lt;&gt;0,_xlfn.IFNA(VLOOKUP(IF(A34&lt;&gt;"",'Full danh sach'!$AE$3+'Danh sach - CS san xuat'!A34-1,FALSE),'Full danh sach'!$B$4:$X$501,23,1),""),"")</f>
        <v/>
      </c>
      <c r="Q34" s="93"/>
      <c r="R34" s="94"/>
      <c r="S34" s="95"/>
    </row>
    <row r="35" spans="1:19" s="50" customFormat="1" ht="28.7" customHeight="1" x14ac:dyDescent="0.25">
      <c r="A35" s="74" t="str">
        <f>_xlfn.IFNA(IF(('Full danh sach'!$AF$3-'Full danh sach'!$AE$3+1)&lt;='Danh sach - CS san xuat'!A34,"",'Danh sach - CS san xuat'!A34+1),"")</f>
        <v/>
      </c>
      <c r="B35" s="84" t="str">
        <f>_xlfn.IFNA(VLOOKUP(IF(A35&lt;&gt;"",'Full danh sach'!$AE$3+'Danh sach - CS san xuat'!A35-1,FALSE),'Full danh sach'!$B$4:$D$501,3,1),"")&amp;_xlfn.IFNA(VLOOKUP(IF(A35&lt;&gt;"",'Full danh sach'!$AE$3+'Danh sach - CS san xuat'!A35-1,FALSE),'Full danh sach'!$B$4:$AB$501,27,1),"")</f>
        <v/>
      </c>
      <c r="C35" s="85"/>
      <c r="D35" s="85"/>
      <c r="E35" s="85"/>
      <c r="F35" s="86"/>
      <c r="G35" s="87" t="str">
        <f>_xlfn.IFNA(VLOOKUP(IF(A35&lt;&gt;"",'Full danh sach'!$AE$3+'Danh sach - CS san xuat'!A35-1,FALSE),'Full danh sach'!$B$4:$S$501,18,1),"")</f>
        <v/>
      </c>
      <c r="H35" s="88"/>
      <c r="I35" s="88"/>
      <c r="J35" s="88"/>
      <c r="K35" s="88"/>
      <c r="L35" s="89"/>
      <c r="M35" s="90" t="str">
        <f>IF(_xlfn.IFNA(VLOOKUP(IF(A35&lt;&gt;"",'Full danh sach'!$AE$3+'Danh sach - CS san xuat'!A35-1,FALSE),'Full danh sach'!$B$4:$X$501,22,1),"")&lt;&gt;0,_xlfn.IFNA(VLOOKUP(IF(A35&lt;&gt;"",'Full danh sach'!$AE$3+'Danh sach - CS san xuat'!A35-1,FALSE),'Full danh sach'!$B$4:$X$501,22,1),""),"")</f>
        <v/>
      </c>
      <c r="N35" s="91"/>
      <c r="O35" s="92"/>
      <c r="P35" s="74" t="str">
        <f>IF(_xlfn.IFNA(VLOOKUP(IF(A35&lt;&gt;"",'Full danh sach'!$AE$3+'Danh sach - CS san xuat'!A35-1,FALSE),'Full danh sach'!$B$4:$X$501,23,1),"")&lt;&gt;0,_xlfn.IFNA(VLOOKUP(IF(A35&lt;&gt;"",'Full danh sach'!$AE$3+'Danh sach - CS san xuat'!A35-1,FALSE),'Full danh sach'!$B$4:$X$501,23,1),""),"")</f>
        <v/>
      </c>
      <c r="Q35" s="77"/>
      <c r="R35" s="78"/>
      <c r="S35" s="79"/>
    </row>
    <row r="36" spans="1:19" s="50" customFormat="1" ht="28.7" customHeight="1" x14ac:dyDescent="0.25">
      <c r="A36" s="74" t="str">
        <f>_xlfn.IFNA(IF(('Full danh sach'!$AF$3-'Full danh sach'!$AE$3+1)&lt;='Danh sach - CS san xuat'!A35,"",'Danh sach - CS san xuat'!A35+1),"")</f>
        <v/>
      </c>
      <c r="B36" s="84" t="str">
        <f>_xlfn.IFNA(VLOOKUP(IF(A36&lt;&gt;"",'Full danh sach'!$AE$3+'Danh sach - CS san xuat'!A36-1,FALSE),'Full danh sach'!$B$4:$D$501,3,1),"")&amp;_xlfn.IFNA(VLOOKUP(IF(A36&lt;&gt;"",'Full danh sach'!$AE$3+'Danh sach - CS san xuat'!A36-1,FALSE),'Full danh sach'!$B$4:$AB$501,27,1),"")</f>
        <v/>
      </c>
      <c r="C36" s="85"/>
      <c r="D36" s="85"/>
      <c r="E36" s="85"/>
      <c r="F36" s="86"/>
      <c r="G36" s="87" t="str">
        <f>_xlfn.IFNA(VLOOKUP(IF(A36&lt;&gt;"",'Full danh sach'!$AE$3+'Danh sach - CS san xuat'!A36-1,FALSE),'Full danh sach'!$B$4:$S$501,18,1),"")</f>
        <v/>
      </c>
      <c r="H36" s="88"/>
      <c r="I36" s="88"/>
      <c r="J36" s="88"/>
      <c r="K36" s="88"/>
      <c r="L36" s="89"/>
      <c r="M36" s="90" t="str">
        <f>IF(_xlfn.IFNA(VLOOKUP(IF(A36&lt;&gt;"",'Full danh sach'!$AE$3+'Danh sach - CS san xuat'!A36-1,FALSE),'Full danh sach'!$B$4:$X$501,22,1),"")&lt;&gt;0,_xlfn.IFNA(VLOOKUP(IF(A36&lt;&gt;"",'Full danh sach'!$AE$3+'Danh sach - CS san xuat'!A36-1,FALSE),'Full danh sach'!$B$4:$X$501,22,1),""),"")</f>
        <v/>
      </c>
      <c r="N36" s="91"/>
      <c r="O36" s="92"/>
      <c r="P36" s="74" t="str">
        <f>IF(_xlfn.IFNA(VLOOKUP(IF(A36&lt;&gt;"",'Full danh sach'!$AE$3+'Danh sach - CS san xuat'!A36-1,FALSE),'Full danh sach'!$B$4:$X$501,23,1),"")&lt;&gt;0,_xlfn.IFNA(VLOOKUP(IF(A36&lt;&gt;"",'Full danh sach'!$AE$3+'Danh sach - CS san xuat'!A36-1,FALSE),'Full danh sach'!$B$4:$X$501,23,1),""),"")</f>
        <v/>
      </c>
      <c r="Q36" s="77"/>
      <c r="R36" s="78"/>
      <c r="S36" s="79"/>
    </row>
    <row r="37" spans="1:19" s="50" customFormat="1" ht="28.7" customHeight="1" x14ac:dyDescent="0.25">
      <c r="A37" s="74" t="str">
        <f>_xlfn.IFNA(IF(('Full danh sach'!$AF$3-'Full danh sach'!$AE$3+1)&lt;='Danh sach - CS san xuat'!A36,"",'Danh sach - CS san xuat'!A36+1),"")</f>
        <v/>
      </c>
      <c r="B37" s="84" t="str">
        <f>_xlfn.IFNA(VLOOKUP(IF(A37&lt;&gt;"",'Full danh sach'!$AE$3+'Danh sach - CS san xuat'!A37-1,FALSE),'Full danh sach'!$B$4:$D$501,3,1),"")&amp;_xlfn.IFNA(VLOOKUP(IF(A37&lt;&gt;"",'Full danh sach'!$AE$3+'Danh sach - CS san xuat'!A37-1,FALSE),'Full danh sach'!$B$4:$AB$501,27,1),"")</f>
        <v/>
      </c>
      <c r="C37" s="85"/>
      <c r="D37" s="85"/>
      <c r="E37" s="85"/>
      <c r="F37" s="86"/>
      <c r="G37" s="87" t="str">
        <f>_xlfn.IFNA(VLOOKUP(IF(A37&lt;&gt;"",'Full danh sach'!$AE$3+'Danh sach - CS san xuat'!A37-1,FALSE),'Full danh sach'!$B$4:$S$501,18,1),"")</f>
        <v/>
      </c>
      <c r="H37" s="88"/>
      <c r="I37" s="88"/>
      <c r="J37" s="88"/>
      <c r="K37" s="88"/>
      <c r="L37" s="89"/>
      <c r="M37" s="90" t="str">
        <f>IF(_xlfn.IFNA(VLOOKUP(IF(A37&lt;&gt;"",'Full danh sach'!$AE$3+'Danh sach - CS san xuat'!A37-1,FALSE),'Full danh sach'!$B$4:$X$501,22,1),"")&lt;&gt;0,_xlfn.IFNA(VLOOKUP(IF(A37&lt;&gt;"",'Full danh sach'!$AE$3+'Danh sach - CS san xuat'!A37-1,FALSE),'Full danh sach'!$B$4:$X$501,22,1),""),"")</f>
        <v/>
      </c>
      <c r="N37" s="91"/>
      <c r="O37" s="92"/>
      <c r="P37" s="74" t="str">
        <f>IF(_xlfn.IFNA(VLOOKUP(IF(A37&lt;&gt;"",'Full danh sach'!$AE$3+'Danh sach - CS san xuat'!A37-1,FALSE),'Full danh sach'!$B$4:$X$501,23,1),"")&lt;&gt;0,_xlfn.IFNA(VLOOKUP(IF(A37&lt;&gt;"",'Full danh sach'!$AE$3+'Danh sach - CS san xuat'!A37-1,FALSE),'Full danh sach'!$B$4:$X$501,23,1),""),"")</f>
        <v/>
      </c>
      <c r="Q37" s="77"/>
      <c r="R37" s="78"/>
      <c r="S37" s="79"/>
    </row>
    <row r="38" spans="1:19" s="50" customFormat="1" ht="28.7" customHeight="1" x14ac:dyDescent="0.25">
      <c r="A38" s="74" t="str">
        <f>_xlfn.IFNA(IF(('Full danh sach'!$AF$3-'Full danh sach'!$AE$3+1)&lt;='Danh sach - CS san xuat'!A37,"",'Danh sach - CS san xuat'!A37+1),"")</f>
        <v/>
      </c>
      <c r="B38" s="84" t="str">
        <f>_xlfn.IFNA(VLOOKUP(IF(A38&lt;&gt;"",'Full danh sach'!$AE$3+'Danh sach - CS san xuat'!A38-1,FALSE),'Full danh sach'!$B$4:$D$501,3,1),"")&amp;_xlfn.IFNA(VLOOKUP(IF(A38&lt;&gt;"",'Full danh sach'!$AE$3+'Danh sach - CS san xuat'!A38-1,FALSE),'Full danh sach'!$B$4:$AB$501,27,1),"")</f>
        <v/>
      </c>
      <c r="C38" s="85"/>
      <c r="D38" s="85"/>
      <c r="E38" s="85"/>
      <c r="F38" s="86"/>
      <c r="G38" s="87" t="str">
        <f>_xlfn.IFNA(VLOOKUP(IF(A38&lt;&gt;"",'Full danh sach'!$AE$3+'Danh sach - CS san xuat'!A38-1,FALSE),'Full danh sach'!$B$4:$S$501,18,1),"")</f>
        <v/>
      </c>
      <c r="H38" s="88"/>
      <c r="I38" s="88"/>
      <c r="J38" s="88"/>
      <c r="K38" s="88"/>
      <c r="L38" s="89"/>
      <c r="M38" s="90" t="str">
        <f>IF(_xlfn.IFNA(VLOOKUP(IF(A38&lt;&gt;"",'Full danh sach'!$AE$3+'Danh sach - CS san xuat'!A38-1,FALSE),'Full danh sach'!$B$4:$X$501,22,1),"")&lt;&gt;0,_xlfn.IFNA(VLOOKUP(IF(A38&lt;&gt;"",'Full danh sach'!$AE$3+'Danh sach - CS san xuat'!A38-1,FALSE),'Full danh sach'!$B$4:$X$501,22,1),""),"")</f>
        <v/>
      </c>
      <c r="N38" s="91"/>
      <c r="O38" s="92"/>
      <c r="P38" s="74" t="str">
        <f>IF(_xlfn.IFNA(VLOOKUP(IF(A38&lt;&gt;"",'Full danh sach'!$AE$3+'Danh sach - CS san xuat'!A38-1,FALSE),'Full danh sach'!$B$4:$X$501,23,1),"")&lt;&gt;0,_xlfn.IFNA(VLOOKUP(IF(A38&lt;&gt;"",'Full danh sach'!$AE$3+'Danh sach - CS san xuat'!A38-1,FALSE),'Full danh sach'!$B$4:$X$501,23,1),""),"")</f>
        <v/>
      </c>
      <c r="Q38" s="77"/>
      <c r="R38" s="78"/>
      <c r="S38" s="79"/>
    </row>
    <row r="39" spans="1:19" s="50" customFormat="1" ht="28.7" customHeight="1" x14ac:dyDescent="0.25">
      <c r="A39" s="74" t="str">
        <f>_xlfn.IFNA(IF(('Full danh sach'!$AF$3-'Full danh sach'!$AE$3+1)&lt;='Danh sach - CS san xuat'!A38,"",'Danh sach - CS san xuat'!A38+1),"")</f>
        <v/>
      </c>
      <c r="B39" s="84" t="str">
        <f>_xlfn.IFNA(VLOOKUP(IF(A39&lt;&gt;"",'Full danh sach'!$AE$3+'Danh sach - CS san xuat'!A39-1,FALSE),'Full danh sach'!$B$4:$D$501,3,1),"")&amp;_xlfn.IFNA(VLOOKUP(IF(A39&lt;&gt;"",'Full danh sach'!$AE$3+'Danh sach - CS san xuat'!A39-1,FALSE),'Full danh sach'!$B$4:$AB$501,27,1),"")</f>
        <v/>
      </c>
      <c r="C39" s="85"/>
      <c r="D39" s="85"/>
      <c r="E39" s="85"/>
      <c r="F39" s="86"/>
      <c r="G39" s="87" t="str">
        <f>_xlfn.IFNA(VLOOKUP(IF(A39&lt;&gt;"",'Full danh sach'!$AE$3+'Danh sach - CS san xuat'!A39-1,FALSE),'Full danh sach'!$B$4:$S$501,18,1),"")</f>
        <v/>
      </c>
      <c r="H39" s="88"/>
      <c r="I39" s="88"/>
      <c r="J39" s="88"/>
      <c r="K39" s="88"/>
      <c r="L39" s="89"/>
      <c r="M39" s="90" t="str">
        <f>IF(_xlfn.IFNA(VLOOKUP(IF(A39&lt;&gt;"",'Full danh sach'!$AE$3+'Danh sach - CS san xuat'!A39-1,FALSE),'Full danh sach'!$B$4:$X$501,22,1),"")&lt;&gt;0,_xlfn.IFNA(VLOOKUP(IF(A39&lt;&gt;"",'Full danh sach'!$AE$3+'Danh sach - CS san xuat'!A39-1,FALSE),'Full danh sach'!$B$4:$X$501,22,1),""),"")</f>
        <v/>
      </c>
      <c r="N39" s="91"/>
      <c r="O39" s="92"/>
      <c r="P39" s="74" t="str">
        <f>IF(_xlfn.IFNA(VLOOKUP(IF(A39&lt;&gt;"",'Full danh sach'!$AE$3+'Danh sach - CS san xuat'!A39-1,FALSE),'Full danh sach'!$B$4:$X$501,23,1),"")&lt;&gt;0,_xlfn.IFNA(VLOOKUP(IF(A39&lt;&gt;"",'Full danh sach'!$AE$3+'Danh sach - CS san xuat'!A39-1,FALSE),'Full danh sach'!$B$4:$X$501,23,1),""),"")</f>
        <v/>
      </c>
      <c r="Q39" s="77"/>
      <c r="R39" s="78"/>
      <c r="S39" s="79"/>
    </row>
    <row r="40" spans="1:19" x14ac:dyDescent="0.25">
      <c r="A40" s="81" t="s">
        <v>1054</v>
      </c>
      <c r="B40" s="81"/>
      <c r="C40" s="81"/>
      <c r="D40" s="81"/>
      <c r="E40" s="81"/>
      <c r="F40" s="81"/>
      <c r="G40" s="81"/>
      <c r="H40" s="81"/>
      <c r="I40" s="81"/>
      <c r="J40" s="81"/>
      <c r="K40" s="81"/>
      <c r="L40" s="81"/>
      <c r="M40" s="81"/>
      <c r="N40" s="81"/>
      <c r="O40" s="81"/>
      <c r="P40" s="81"/>
      <c r="Q40" s="81"/>
      <c r="R40" s="81"/>
      <c r="S40" s="81"/>
    </row>
  </sheetData>
  <sheetProtection selectLockedCells="1"/>
  <mergeCells count="127">
    <mergeCell ref="B38:F38"/>
    <mergeCell ref="B37:F37"/>
    <mergeCell ref="B36:F36"/>
    <mergeCell ref="B35:F35"/>
    <mergeCell ref="G38:L38"/>
    <mergeCell ref="G37:L37"/>
    <mergeCell ref="G36:L36"/>
    <mergeCell ref="G35:L35"/>
    <mergeCell ref="M38:O38"/>
    <mergeCell ref="M37:O37"/>
    <mergeCell ref="M36:O36"/>
    <mergeCell ref="M35:O35"/>
    <mergeCell ref="A1:S1"/>
    <mergeCell ref="A2:S2"/>
    <mergeCell ref="J3:N3"/>
    <mergeCell ref="B10:F10"/>
    <mergeCell ref="G10:L10"/>
    <mergeCell ref="M10:O10"/>
    <mergeCell ref="Q10:S10"/>
    <mergeCell ref="B11:F11"/>
    <mergeCell ref="G11:L11"/>
    <mergeCell ref="M11:O11"/>
    <mergeCell ref="Q11:S11"/>
    <mergeCell ref="A8:A9"/>
    <mergeCell ref="B8:F9"/>
    <mergeCell ref="G8:L9"/>
    <mergeCell ref="M8:P8"/>
    <mergeCell ref="Q8:S9"/>
    <mergeCell ref="M9:O9"/>
    <mergeCell ref="B14:F14"/>
    <mergeCell ref="G14:L14"/>
    <mergeCell ref="M14:O14"/>
    <mergeCell ref="Q14:S14"/>
    <mergeCell ref="B15:F15"/>
    <mergeCell ref="G15:L15"/>
    <mergeCell ref="M15:O15"/>
    <mergeCell ref="Q15:S15"/>
    <mergeCell ref="B12:F12"/>
    <mergeCell ref="G12:L12"/>
    <mergeCell ref="M12:O12"/>
    <mergeCell ref="Q12:S12"/>
    <mergeCell ref="B13:F13"/>
    <mergeCell ref="G13:L13"/>
    <mergeCell ref="M13:O13"/>
    <mergeCell ref="Q13:S13"/>
    <mergeCell ref="B18:F18"/>
    <mergeCell ref="G18:L18"/>
    <mergeCell ref="M18:O18"/>
    <mergeCell ref="Q18:S18"/>
    <mergeCell ref="B19:F19"/>
    <mergeCell ref="G19:L19"/>
    <mergeCell ref="M19:O19"/>
    <mergeCell ref="Q19:S19"/>
    <mergeCell ref="B16:F16"/>
    <mergeCell ref="G16:L16"/>
    <mergeCell ref="M16:O16"/>
    <mergeCell ref="Q16:S16"/>
    <mergeCell ref="B17:F17"/>
    <mergeCell ref="G17:L17"/>
    <mergeCell ref="M17:O17"/>
    <mergeCell ref="Q17:S17"/>
    <mergeCell ref="B22:F22"/>
    <mergeCell ref="G22:L22"/>
    <mergeCell ref="M22:O22"/>
    <mergeCell ref="Q22:S22"/>
    <mergeCell ref="B23:F23"/>
    <mergeCell ref="G23:L23"/>
    <mergeCell ref="M23:O23"/>
    <mergeCell ref="Q23:S23"/>
    <mergeCell ref="B20:F20"/>
    <mergeCell ref="G20:L20"/>
    <mergeCell ref="M20:O20"/>
    <mergeCell ref="Q20:S20"/>
    <mergeCell ref="B21:F21"/>
    <mergeCell ref="G21:L21"/>
    <mergeCell ref="M21:O21"/>
    <mergeCell ref="Q21:S21"/>
    <mergeCell ref="B26:F26"/>
    <mergeCell ref="G26:L26"/>
    <mergeCell ref="M26:O26"/>
    <mergeCell ref="Q26:S26"/>
    <mergeCell ref="B27:F27"/>
    <mergeCell ref="G27:L27"/>
    <mergeCell ref="M27:O27"/>
    <mergeCell ref="Q27:S27"/>
    <mergeCell ref="B24:F24"/>
    <mergeCell ref="G24:L24"/>
    <mergeCell ref="M24:O24"/>
    <mergeCell ref="Q24:S24"/>
    <mergeCell ref="B25:F25"/>
    <mergeCell ref="G25:L25"/>
    <mergeCell ref="M25:O25"/>
    <mergeCell ref="Q25:S25"/>
    <mergeCell ref="M31:O31"/>
    <mergeCell ref="Q31:S31"/>
    <mergeCell ref="B28:F28"/>
    <mergeCell ref="G28:L28"/>
    <mergeCell ref="M28:O28"/>
    <mergeCell ref="Q28:S28"/>
    <mergeCell ref="B29:F29"/>
    <mergeCell ref="G29:L29"/>
    <mergeCell ref="M29:O29"/>
    <mergeCell ref="Q29:S29"/>
    <mergeCell ref="A40:S40"/>
    <mergeCell ref="A6:S6"/>
    <mergeCell ref="J4:N4"/>
    <mergeCell ref="B34:F34"/>
    <mergeCell ref="G34:L34"/>
    <mergeCell ref="M34:O34"/>
    <mergeCell ref="Q34:S34"/>
    <mergeCell ref="B39:F39"/>
    <mergeCell ref="G39:L39"/>
    <mergeCell ref="M39:O39"/>
    <mergeCell ref="B32:F32"/>
    <mergeCell ref="G32:L32"/>
    <mergeCell ref="M32:O32"/>
    <mergeCell ref="Q32:S32"/>
    <mergeCell ref="B33:F33"/>
    <mergeCell ref="G33:L33"/>
    <mergeCell ref="M33:O33"/>
    <mergeCell ref="Q33:S33"/>
    <mergeCell ref="B30:F30"/>
    <mergeCell ref="G30:L30"/>
    <mergeCell ref="M30:O30"/>
    <mergeCell ref="Q30:S30"/>
    <mergeCell ref="B31:F31"/>
    <mergeCell ref="G31:L31"/>
  </mergeCells>
  <conditionalFormatting sqref="J3:N3">
    <cfRule type="cellIs" dxfId="0" priority="76" operator="equal">
      <formula>""</formula>
    </cfRule>
  </conditionalFormatting>
  <printOptions horizontalCentered="1"/>
  <pageMargins left="0" right="0.4" top="0.59055118100000004" bottom="0.59055118100000004" header="0.31496062992126" footer="0.31496062992126"/>
  <pageSetup paperSize="9" fitToHeight="0" orientation="portrait" r:id="rId1"/>
  <headerFooter>
    <oddFooter>&amp;L&amp;"Calibri,Regular"&amp;K000000&amp;A&amp;R&amp;"Calibri,Regular"&amp;K000000&amp;P/&amp;N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DF985C8-4835-4A78-96B9-9EF46D52A691}">
          <x14:formula1>
            <xm:f>'Tinh, thanh pho'!$B$3:$B$65</xm:f>
          </x14:formula1>
          <xm:sqref>J3:N3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Thoi gian</vt:lpstr>
      <vt:lpstr>Full danh sach</vt:lpstr>
      <vt:lpstr>Tinh, thanh pho</vt:lpstr>
      <vt:lpstr>Danh sach - CS san xuat</vt:lpstr>
      <vt:lpstr>'Danh sach - CS san xuat'!Print_Area</vt:lpstr>
      <vt:lpstr>'Full danh sach'!Print_Titles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EPRO</dc:creator>
  <cp:lastModifiedBy>pc</cp:lastModifiedBy>
  <cp:lastPrinted>2022-11-10T11:10:33Z</cp:lastPrinted>
  <dcterms:created xsi:type="dcterms:W3CDTF">2022-10-26T16:27:21Z</dcterms:created>
  <dcterms:modified xsi:type="dcterms:W3CDTF">2022-11-15T09:57:44Z</dcterms:modified>
</cp:coreProperties>
</file>